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5180" windowHeight="9855"/>
  </bookViews>
  <sheets>
    <sheet name="ORÇAMENTO" sheetId="1" r:id="rId1"/>
    <sheet name="CRONOGRAMA" sheetId="2" r:id="rId2"/>
  </sheets>
  <definedNames>
    <definedName name="_xlnm.Print_Area" localSheetId="0">ORÇAMENTO!$A$1:$I$26</definedName>
    <definedName name="BDI" comment="Coluna BDI">1+(INDEX(#REF!,ROW())/100)</definedName>
    <definedName name="ContraPart1" comment="Contrapartida1: coluna auxiliar para cálculo da contrapartida">#REF!-SUMIF(#REF!,"&gt;=0",#REF!)</definedName>
    <definedName name="ContraPart2" comment="Diferença entre a contrapartida efetiva menos as contrapartidas informadas pelo usuário (Fin, Física e/ou Outras Fontes)">MAX(#REF!-SUM(#REF!),0)</definedName>
    <definedName name="Item" comment="Coluna Número do Macroitem">INDEX(#REF!,ROW())</definedName>
    <definedName name="ListaNomes">#REF!</definedName>
    <definedName name="Macroitem" comment="Mostra o valor da Coluna Total Macroitem na linha pesquisada.">INDEX(#REF!,ROW())</definedName>
    <definedName name="Macroitem1" comment="Indica o valor da coluna Total Macroitem 1">INDEX(#REF!,ROW())</definedName>
    <definedName name="Macroitem2" comment="Indica o valor da coluna Total Macroitem 2">INDEX(#REF!,ROW())</definedName>
    <definedName name="Macroitem3" comment="Indica o valor da coluna Total Macroitem 3">INDEX(#REF!,ROW())</definedName>
    <definedName name="MacroitemAc">INDEX(#REF!,ROW())</definedName>
    <definedName name="MacroitemPer">INDEX(#REF!,ROW())</definedName>
    <definedName name="MacroitemRet">INDEX(#REF!,ROW())</definedName>
    <definedName name="Medicao1" comment="Indica a posicao na Tabela Matriz do BM 01">INDEX(#REF!,ROW())</definedName>
    <definedName name="Quantidade" comment="Coluna Quantidade">INDEX(#REF!,ROW())</definedName>
    <definedName name="Quantidade1" comment="Coluna Quantidade1 (Licitados)">INDEX(#REF!,ROW())</definedName>
    <definedName name="Quantidade2" comment="Coluna Quantidade2 (Reprogramado Vigente)">INDEX(#REF!,ROW())</definedName>
    <definedName name="Quantidade3" comment="Coluna Quantidade3 (Reprogramado Proposto)">INDEX(#REF!,ROW())</definedName>
    <definedName name="QuantidadeAc">SUM(OFFSET([0]!Medicao1,0,0,1,#REF!))</definedName>
    <definedName name="QuantidadePeriodo">INDEX([0]!TabMedicao,ROW(),#REF!)</definedName>
    <definedName name="Registro" comment="Indica o número de ART ou RRT informada na planiha Dados Iniciais, de acordo com o nome escolhido no campo acima, na seta.">IF(INDIRECT(ADDRESS(ROW()-1,COLUMN()))=#REF!,#REF!,IF(INDIRECT(ADDRESS(ROW()-1,COLUMN()))=#REF!,#REF!,IF(INDIRECT(ADDRESS(ROW()-1,COLUMN()))=#REF!,#REF!,"")))</definedName>
    <definedName name="ResParcial" comment="Seleção parcial do Total Subitens referente à um Macroitem específico">OFFSET([0]!Subitem,0,0,MATCH(VLOOKUP("Macroitem",[0]!TabAux,1,FALSE),[0]!TabAux,0),1)</definedName>
    <definedName name="ResParcial1" comment="Seleção parcial do Total Subitens1 referente à um Macroitem específico (licitado)">OFFSET([0]!Subitem1,0,0,MATCH(VLOOKUP("Macroitem",[0]!TabAux,1,FALSE),[0]!TabAux,0),1)</definedName>
    <definedName name="ResParcial2" comment="Seleção parcial do Total Subitens2 referente à um Macroitem específico (Reprogramado Vigente)">OFFSET([0]!Subitem2,0,0,MATCH(VLOOKUP("Macroitem",[0]!TabAux,1,FALSE),[0]!TabAux,0),1)</definedName>
    <definedName name="ResParcial3" comment="Seleção parcial do Total Subitens3 referente à um Macroitem específico (Reprogramado Proposto)">OFFSET([0]!Subitem3,0,0,MATCH(VLOOKUP("Macroitem",[0]!TabAux,1,FALSE),[0]!TabAux,0),1)</definedName>
    <definedName name="ResParcialAc">OFFSET([0]!SubitemAc,0,0,MATCH(VLOOKUP("Macroitem",[0]!TabAux,1,FALSE),[0]!TabAux,0),1)</definedName>
    <definedName name="ResParcialPer">OFFSET([0]!SubitemPer,0,0,MATCH(VLOOKUP("Macroitem",[0]!TabAux,1,FALSE),[0]!TabAux,0),1)</definedName>
    <definedName name="ResParcialRet">OFFSET([0]!SubitemRet,0,0,MATCH(VLOOKUP("Macroitem",[0]!TabAux,1,FALSE),[0]!TabAux,0),1)</definedName>
    <definedName name="Subitem" comment="Coluna Total Subitens">INDEX(#REF!,ROW())</definedName>
    <definedName name="Subitem1" comment="Indica o valor da Coluna Total Subitem1">INDEX(#REF!,ROW())</definedName>
    <definedName name="Subitem2" comment="Indica o valor da Coluna Total Subitem2">INDEX(#REF!,ROW())</definedName>
    <definedName name="Subitem3" comment="Indica o valor da Coluna Total Subitem3">INDEX(#REF!,ROW())</definedName>
    <definedName name="SubitemAc">INDEX(#REF!,ROW())</definedName>
    <definedName name="SubitemPer">INDEX(#REF!,ROW())</definedName>
    <definedName name="SubitemRet">INDEX(#REF!,ROW())</definedName>
    <definedName name="TabAux" comment="Tabela auxiliar para pesquisa do termo &quot;Macroitem&quot;, necessário para funcionamento da planilha. ">#REF!</definedName>
    <definedName name="TabAuxRes" comment="Tabela Matriz da coluna auxiliar, utilizada para Resumo da Reprogramação">#REF!</definedName>
    <definedName name="TabMedicao" comment="Tabela onde é apontado os quantitativos medidos de cada mês.">#REF!</definedName>
    <definedName name="TESTE">#REF!*#REF!</definedName>
    <definedName name="_xlnm.Print_Titles" localSheetId="0">ORÇAMENTO!$1:$5</definedName>
    <definedName name="TotalQ1C2" comment="Multiplica o valor da coluna Quantidade1 pelo valor da coluna Custo Unitário2, quando somente o custo unitário é reprogramado.">[0]!Quantidade1*[0]!Unitario2</definedName>
    <definedName name="TotalQ2C1" comment="Multiplica o valor da coluna Quantidade2 pelo valor da coluna Custo Unitário1, quando somente a quantidade é reprogramada.">[0]!Quantidade2*[0]!Unitario1</definedName>
    <definedName name="TotalQ2C2" comment="Multiplica o valor da coluna Quantidade2 pelo valor da coluna Custo Unitário2 (Ambos Reprogramados Vigentes), quando ambos são diferentes dos respectivos Licitados">[0]!Quantidade2*[0]!Unitario2</definedName>
    <definedName name="TotalSubitem1" comment="Multiplica o valor da coluna Quantidade1 pelo valor da coluna Custo Unitário1 (Licitados), linha a linha, sem função arredondar">[0]!Quantidade1*[0]!Unitario1</definedName>
    <definedName name="Unitario1" comment="Coluna Custo Unitário 1 (Licitados)">INDEX(#REF!,ROW())</definedName>
    <definedName name="Unitario2" comment="Coluna Custo Unitário 2 (Reprogramado Vigente)">INDEX(#REF!,ROW())</definedName>
  </definedNames>
  <calcPr calcId="145621" fullPrecision="0"/>
</workbook>
</file>

<file path=xl/calcChain.xml><?xml version="1.0" encoding="utf-8"?>
<calcChain xmlns="http://schemas.openxmlformats.org/spreadsheetml/2006/main">
  <c r="E27" i="2" l="1"/>
  <c r="E26" i="2"/>
  <c r="I12" i="1" l="1"/>
  <c r="I14" i="1"/>
  <c r="H15" i="1"/>
  <c r="I15" i="1" s="1"/>
  <c r="H14" i="1"/>
  <c r="H13" i="1"/>
  <c r="I13" i="1" s="1"/>
  <c r="H12" i="1"/>
  <c r="H11" i="1" l="1"/>
  <c r="I11" i="1" s="1"/>
  <c r="H10" i="1" l="1"/>
  <c r="I10" i="1" s="1"/>
  <c r="H9" i="1"/>
  <c r="I9" i="1" s="1"/>
  <c r="B17" i="2" l="1"/>
  <c r="B25" i="2"/>
  <c r="C21" i="2" l="1"/>
  <c r="I16" i="1" l="1"/>
  <c r="I19" i="1" s="1"/>
  <c r="D17" i="2" l="1"/>
  <c r="F17" i="2" l="1"/>
  <c r="D20" i="2"/>
  <c r="C17" i="2" l="1"/>
  <c r="D21" i="2"/>
  <c r="F20" i="2"/>
  <c r="F21" i="2" l="1"/>
  <c r="E20" i="2"/>
  <c r="E21" i="2" s="1"/>
</calcChain>
</file>

<file path=xl/sharedStrings.xml><?xml version="1.0" encoding="utf-8"?>
<sst xmlns="http://schemas.openxmlformats.org/spreadsheetml/2006/main" count="66" uniqueCount="59">
  <si>
    <t>Item/Descrição</t>
  </si>
  <si>
    <t>Qtd.</t>
  </si>
  <si>
    <t>Obra:</t>
  </si>
  <si>
    <t>Endereço:</t>
  </si>
  <si>
    <t>1.1</t>
  </si>
  <si>
    <t>un</t>
  </si>
  <si>
    <t>Proponente:</t>
  </si>
  <si>
    <t>%</t>
  </si>
  <si>
    <t>BDI(%)</t>
  </si>
  <si>
    <t>TOTAL</t>
  </si>
  <si>
    <t>Prefeitura Municipal de São Joaquim</t>
  </si>
  <si>
    <t>Vlr Unit. SEM BDI (R$)</t>
  </si>
  <si>
    <t>Vlr Unit. COM BDI (R$)</t>
  </si>
  <si>
    <t>Luciano Broering Alves</t>
  </si>
  <si>
    <t>P R E F E I T U R A     M U N I C I P A L     D E     S Ã O    J O A Q U I M</t>
  </si>
  <si>
    <t>PRAÇA JOÃO RIBEIRO, 01 - CENTRO</t>
  </si>
  <si>
    <t xml:space="preserve">  CNPJ 82 561 093 /0001-98</t>
  </si>
  <si>
    <t xml:space="preserve">                    C R O N O G R A M A    F Í S I C O - F I N A N C E I R O</t>
  </si>
  <si>
    <t>INTERESSADO</t>
  </si>
  <si>
    <t>PREFEITURA MUNICIPAL DE SÃO JOAQUIM</t>
  </si>
  <si>
    <t>LOCAL</t>
  </si>
  <si>
    <t xml:space="preserve">DATA </t>
  </si>
  <si>
    <t>M Ê S</t>
  </si>
  <si>
    <t>ITEM</t>
  </si>
  <si>
    <t>SERVIÇOS</t>
  </si>
  <si>
    <t>PESO</t>
  </si>
  <si>
    <t>VALOR</t>
  </si>
  <si>
    <t>R$</t>
  </si>
  <si>
    <t>1.2</t>
  </si>
  <si>
    <t>TOTAL DO ORÇAMENTO</t>
  </si>
  <si>
    <t>Administração 2017/2020</t>
  </si>
  <si>
    <t>1.3</t>
  </si>
  <si>
    <t>CREA/SC - 124887-3</t>
  </si>
  <si>
    <t>Referência SINAPI 03/2019</t>
  </si>
  <si>
    <t>Data Base: mar/2019</t>
  </si>
  <si>
    <t>m²</t>
  </si>
  <si>
    <t>m³</t>
  </si>
  <si>
    <t>1.4</t>
  </si>
  <si>
    <t>Unid.</t>
  </si>
  <si>
    <t>Pesquisa de Mercado</t>
  </si>
  <si>
    <t>Os encargos sociais são os mesmos do SINAPI desonerado</t>
  </si>
  <si>
    <t>Faixas elevadas</t>
  </si>
  <si>
    <t>Sinalização e isolação com cavalete para a execução das faixas</t>
  </si>
  <si>
    <t>TOTAL FAIXAS ELEVADAS:</t>
  </si>
  <si>
    <t>Tela soldada 2x3, malha 4.2mm, fornecimento e instalação</t>
  </si>
  <si>
    <t>Forma de madeira para molde da faixa</t>
  </si>
  <si>
    <t>Concreto usinado 25Mpa, fornecimento, lançamento e regua</t>
  </si>
  <si>
    <t>ORÇAMENTO - Construção de Faixas Elevadas em Concreto</t>
  </si>
  <si>
    <t>m</t>
  </si>
  <si>
    <t>Caibro de madeira de eucalipto 10x10cm, com 3,5m de comprimento, onde será enterrado 50cm, fornecimento e instalação, com acessórios necessários para fixação</t>
  </si>
  <si>
    <t>1.5</t>
  </si>
  <si>
    <t>1.6</t>
  </si>
  <si>
    <t>1.7</t>
  </si>
  <si>
    <t>1.0  Faixa elevada em concreto e placas de sinalização</t>
  </si>
  <si>
    <t>FAIXAS ELEVADAS EM CONCRETO</t>
  </si>
  <si>
    <t>São Joaquim, 14 de maio de 2019.</t>
  </si>
  <si>
    <r>
      <rPr>
        <b/>
        <sz val="12"/>
        <color indexed="8"/>
        <rFont val="Arial"/>
        <family val="2"/>
      </rPr>
      <t xml:space="preserve">16 Faixas Elevadas em concreto:                                                                                </t>
    </r>
    <r>
      <rPr>
        <sz val="12"/>
        <color indexed="8"/>
        <rFont val="Arial"/>
        <family val="2"/>
      </rPr>
      <t xml:space="preserve"> com seção transversal trapezoidal com base inferior 8,0m;                                                base superior 5,0m e altura de 0,15m                                                                       total em metros lineares de faixa=146,55m      </t>
    </r>
  </si>
  <si>
    <t>Placa de sinalização em chapa de aço, com pintura refletiva (30km/h) (24 unid.)</t>
  </si>
  <si>
    <t>Placa de sinalização em chapa de aço, com pintura refletiva (faixa elevada) (32 unid.)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</si>
</sst>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#,##0.0000;[Red]\-#,##0.0000"/>
  </numFmts>
  <fonts count="5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u/>
      <sz val="14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u/>
      <sz val="14"/>
      <color indexed="8"/>
      <name val="Arial"/>
      <family val="2"/>
    </font>
    <font>
      <b/>
      <sz val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3"/>
      <color indexed="8"/>
      <name val="Arial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15"/>
      <color indexed="62"/>
      <name val="Calibri"/>
      <family val="2"/>
    </font>
    <font>
      <b/>
      <sz val="10"/>
      <color indexed="23"/>
      <name val="Calibri"/>
      <family val="2"/>
    </font>
    <font>
      <sz val="10"/>
      <name val="Calibri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4"/>
      <name val="GoudyHandtooled BT"/>
    </font>
    <font>
      <sz val="12"/>
      <name val="Arial"/>
      <family val="2"/>
    </font>
    <font>
      <b/>
      <i/>
      <sz val="9"/>
      <color indexed="17"/>
      <name val="Arial"/>
      <family val="2"/>
    </font>
    <font>
      <b/>
      <i/>
      <sz val="12"/>
      <color indexed="20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2"/>
      <color indexed="8"/>
      <name val="Arial"/>
      <family val="2"/>
    </font>
    <font>
      <b/>
      <sz val="8"/>
      <color theme="1"/>
      <name val="Arial"/>
      <family val="2"/>
    </font>
    <font>
      <b/>
      <sz val="12"/>
      <color indexed="8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50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1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" fillId="0" borderId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33" borderId="0" applyNumberFormat="0" applyBorder="0" applyAlignment="0" applyProtection="0"/>
    <xf numFmtId="0" fontId="9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34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5" fillId="35" borderId="1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6" fillId="36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37" borderId="2" applyNumberFormat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15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165" fontId="31" fillId="0" borderId="0" applyFont="0" applyFill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23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3" fillId="44" borderId="7" applyNumberFormat="0" applyAlignment="0" applyProtection="0"/>
    <xf numFmtId="0" fontId="2" fillId="45" borderId="7" applyNumberFormat="0" applyFont="0" applyAlignment="0" applyProtection="0"/>
    <xf numFmtId="0" fontId="13" fillId="34" borderId="8" applyNumberFormat="0" applyAlignment="0" applyProtection="0"/>
    <xf numFmtId="9" fontId="23" fillId="0" borderId="0" applyFont="0" applyFill="0" applyBorder="0" applyAlignment="0" applyProtection="0"/>
    <xf numFmtId="0" fontId="12" fillId="0" borderId="0" applyNumberFormat="0" applyFill="0" applyBorder="0">
      <alignment horizontal="center" vertical="top"/>
      <protection locked="0"/>
    </xf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0" fontId="13" fillId="35" borderId="8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6" fillId="0" borderId="0" applyNumberFormat="0" applyFill="0" applyBorder="0" applyAlignment="0" applyProtection="0"/>
    <xf numFmtId="166" fontId="40" fillId="0" borderId="0" applyFill="0" applyBorder="0" applyProtection="0">
      <alignment horizontal="center" textRotation="90"/>
    </xf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166" fontId="41" fillId="0" borderId="0" applyFill="0" applyBorder="0" applyProtection="0">
      <alignment horizontal="center" textRotation="90"/>
    </xf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ill="0" applyBorder="0" applyAlignment="0" applyProtection="0"/>
    <xf numFmtId="164" fontId="31" fillId="0" borderId="0" applyFill="0" applyBorder="0" applyAlignment="0" applyProtection="0"/>
    <xf numFmtId="164" fontId="31" fillId="0" borderId="0" applyFill="0" applyBorder="0" applyAlignment="0" applyProtection="0"/>
    <xf numFmtId="164" fontId="3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184">
    <xf numFmtId="0" fontId="0" fillId="0" borderId="0" xfId="0"/>
    <xf numFmtId="0" fontId="33" fillId="0" borderId="0" xfId="0" applyFont="1"/>
    <xf numFmtId="0" fontId="29" fillId="48" borderId="13" xfId="238" applyFont="1" applyFill="1" applyBorder="1" applyAlignment="1" applyProtection="1">
      <alignment horizontal="left" vertical="center"/>
    </xf>
    <xf numFmtId="0" fontId="34" fillId="48" borderId="13" xfId="238" applyFont="1" applyFill="1" applyBorder="1" applyAlignment="1" applyProtection="1">
      <alignment vertical="center"/>
    </xf>
    <xf numFmtId="0" fontId="0" fillId="0" borderId="0" xfId="0" applyAlignment="1" applyProtection="1">
      <alignment horizontal="right"/>
      <protection locked="0"/>
    </xf>
    <xf numFmtId="0" fontId="36" fillId="0" borderId="13" xfId="0" applyFont="1" applyBorder="1"/>
    <xf numFmtId="0" fontId="25" fillId="48" borderId="17" xfId="238" applyFont="1" applyFill="1" applyBorder="1" applyAlignment="1" applyProtection="1">
      <alignment horizontal="center" vertical="center" wrapText="1"/>
    </xf>
    <xf numFmtId="0" fontId="29" fillId="48" borderId="20" xfId="238" applyFont="1" applyFill="1" applyBorder="1" applyAlignment="1" applyProtection="1">
      <alignment horizontal="center" vertical="center"/>
    </xf>
    <xf numFmtId="0" fontId="25" fillId="48" borderId="19" xfId="238" applyFont="1" applyFill="1" applyBorder="1" applyAlignment="1" applyProtection="1">
      <alignment horizontal="center" vertical="center" wrapText="1"/>
    </xf>
    <xf numFmtId="0" fontId="24" fillId="0" borderId="21" xfId="248" applyFont="1" applyBorder="1" applyAlignment="1" applyProtection="1">
      <alignment horizontal="center" vertical="top"/>
    </xf>
    <xf numFmtId="0" fontId="25" fillId="48" borderId="13" xfId="238" applyFont="1" applyFill="1" applyBorder="1" applyAlignment="1" applyProtection="1">
      <alignment horizontal="center" vertical="center" wrapText="1"/>
    </xf>
    <xf numFmtId="0" fontId="22" fillId="0" borderId="21" xfId="238" applyFont="1" applyBorder="1" applyAlignment="1" applyProtection="1">
      <alignment vertical="top"/>
    </xf>
    <xf numFmtId="0" fontId="35" fillId="0" borderId="21" xfId="238" applyFont="1" applyBorder="1" applyAlignment="1" applyProtection="1">
      <alignment horizontal="center" vertical="center"/>
    </xf>
    <xf numFmtId="0" fontId="42" fillId="0" borderId="13" xfId="238" applyFont="1" applyBorder="1" applyAlignment="1" applyProtection="1">
      <alignment horizontal="right" vertical="center"/>
    </xf>
    <xf numFmtId="0" fontId="43" fillId="0" borderId="13" xfId="238" applyFont="1" applyBorder="1" applyAlignment="1" applyProtection="1">
      <alignment horizontal="left" vertical="center"/>
    </xf>
    <xf numFmtId="0" fontId="31" fillId="0" borderId="0" xfId="0" applyFont="1" applyAlignment="1">
      <alignment horizontal="center"/>
    </xf>
    <xf numFmtId="0" fontId="25" fillId="48" borderId="29" xfId="238" applyFont="1" applyFill="1" applyBorder="1" applyAlignment="1" applyProtection="1">
      <alignment horizontal="center" vertical="center" wrapText="1"/>
    </xf>
    <xf numFmtId="2" fontId="29" fillId="48" borderId="20" xfId="255" applyNumberFormat="1" applyFont="1" applyFill="1" applyBorder="1" applyAlignment="1" applyProtection="1">
      <alignment horizontal="right" vertical="center"/>
    </xf>
    <xf numFmtId="2" fontId="0" fillId="0" borderId="0" xfId="255" applyNumberFormat="1" applyFont="1"/>
    <xf numFmtId="2" fontId="37" fillId="0" borderId="0" xfId="255" applyNumberFormat="1" applyFont="1" applyBorder="1" applyAlignment="1" applyProtection="1">
      <alignment vertical="top"/>
    </xf>
    <xf numFmtId="0" fontId="37" fillId="0" borderId="0" xfId="238" applyFont="1" applyBorder="1" applyAlignment="1" applyProtection="1">
      <alignment vertical="top"/>
    </xf>
    <xf numFmtId="0" fontId="37" fillId="0" borderId="0" xfId="238" applyFont="1" applyBorder="1" applyAlignment="1" applyProtection="1">
      <alignment horizontal="center" vertical="center"/>
    </xf>
    <xf numFmtId="0" fontId="25" fillId="0" borderId="0" xfId="0" applyFont="1" applyBorder="1" applyAlignment="1">
      <alignment vertical="center"/>
    </xf>
    <xf numFmtId="0" fontId="48" fillId="0" borderId="21" xfId="225" applyFont="1" applyBorder="1" applyAlignment="1"/>
    <xf numFmtId="0" fontId="30" fillId="0" borderId="30" xfId="225" applyFont="1" applyBorder="1"/>
    <xf numFmtId="0" fontId="30" fillId="0" borderId="0" xfId="225" applyFont="1" applyBorder="1"/>
    <xf numFmtId="0" fontId="30" fillId="0" borderId="31" xfId="225" applyFont="1" applyBorder="1"/>
    <xf numFmtId="0" fontId="30" fillId="0" borderId="34" xfId="225" applyFont="1" applyBorder="1"/>
    <xf numFmtId="0" fontId="30" fillId="0" borderId="12" xfId="225" applyFont="1" applyBorder="1" applyAlignment="1">
      <alignment horizontal="center"/>
    </xf>
    <xf numFmtId="0" fontId="30" fillId="0" borderId="34" xfId="225" applyFont="1" applyBorder="1" applyAlignment="1">
      <alignment horizontal="center"/>
    </xf>
    <xf numFmtId="0" fontId="30" fillId="0" borderId="33" xfId="225" applyFont="1" applyBorder="1"/>
    <xf numFmtId="0" fontId="30" fillId="0" borderId="10" xfId="225" applyFont="1" applyBorder="1"/>
    <xf numFmtId="0" fontId="30" fillId="0" borderId="13" xfId="225" applyFont="1" applyBorder="1" applyAlignment="1">
      <alignment horizontal="center"/>
    </xf>
    <xf numFmtId="0" fontId="30" fillId="0" borderId="10" xfId="225" applyFont="1" applyBorder="1" applyAlignment="1">
      <alignment horizontal="center"/>
    </xf>
    <xf numFmtId="0" fontId="30" fillId="0" borderId="28" xfId="225" applyFont="1" applyBorder="1" applyAlignment="1">
      <alignment horizontal="center"/>
    </xf>
    <xf numFmtId="39" fontId="30" fillId="0" borderId="28" xfId="317" applyNumberFormat="1" applyFont="1" applyBorder="1" applyAlignment="1">
      <alignment horizontal="center"/>
    </xf>
    <xf numFmtId="0" fontId="25" fillId="0" borderId="34" xfId="225" applyFont="1" applyBorder="1"/>
    <xf numFmtId="39" fontId="30" fillId="0" borderId="0" xfId="317" applyNumberFormat="1" applyFont="1" applyBorder="1"/>
    <xf numFmtId="0" fontId="30" fillId="0" borderId="35" xfId="225" applyNumberFormat="1" applyFont="1" applyBorder="1" applyAlignment="1">
      <alignment horizontal="center"/>
    </xf>
    <xf numFmtId="49" fontId="30" fillId="0" borderId="25" xfId="225" applyNumberFormat="1" applyFont="1" applyBorder="1"/>
    <xf numFmtId="4" fontId="30" fillId="0" borderId="26" xfId="225" applyNumberFormat="1" applyFont="1" applyBorder="1"/>
    <xf numFmtId="9" fontId="50" fillId="0" borderId="26" xfId="247" applyFont="1" applyBorder="1" applyAlignment="1">
      <alignment horizontal="center"/>
    </xf>
    <xf numFmtId="0" fontId="30" fillId="0" borderId="26" xfId="225" applyFont="1" applyBorder="1"/>
    <xf numFmtId="0" fontId="30" fillId="0" borderId="36" xfId="225" applyFont="1" applyBorder="1" applyAlignment="1">
      <alignment horizontal="center"/>
    </xf>
    <xf numFmtId="2" fontId="30" fillId="0" borderId="26" xfId="225" applyNumberFormat="1" applyFont="1" applyBorder="1"/>
    <xf numFmtId="2" fontId="30" fillId="0" borderId="23" xfId="225" applyNumberFormat="1" applyFont="1" applyBorder="1"/>
    <xf numFmtId="0" fontId="30" fillId="0" borderId="35" xfId="225" applyFont="1" applyBorder="1"/>
    <xf numFmtId="4" fontId="30" fillId="0" borderId="26" xfId="225" applyNumberFormat="1" applyFont="1" applyBorder="1" applyAlignment="1">
      <alignment horizontal="right"/>
    </xf>
    <xf numFmtId="2" fontId="51" fillId="0" borderId="26" xfId="247" applyNumberFormat="1" applyFont="1" applyBorder="1" applyAlignment="1">
      <alignment horizontal="center"/>
    </xf>
    <xf numFmtId="0" fontId="30" fillId="0" borderId="37" xfId="225" applyFont="1" applyBorder="1"/>
    <xf numFmtId="0" fontId="30" fillId="0" borderId="17" xfId="225" applyFont="1" applyBorder="1"/>
    <xf numFmtId="2" fontId="30" fillId="0" borderId="17" xfId="225" applyNumberFormat="1" applyFont="1" applyBorder="1"/>
    <xf numFmtId="4" fontId="30" fillId="0" borderId="17" xfId="225" applyNumberFormat="1" applyFont="1" applyBorder="1" applyAlignment="1">
      <alignment horizontal="right"/>
    </xf>
    <xf numFmtId="2" fontId="51" fillId="0" borderId="27" xfId="225" applyNumberFormat="1" applyFont="1" applyBorder="1" applyAlignment="1">
      <alignment horizontal="center"/>
    </xf>
    <xf numFmtId="0" fontId="30" fillId="0" borderId="0" xfId="225" applyFont="1"/>
    <xf numFmtId="0" fontId="30" fillId="0" borderId="0" xfId="225" applyFont="1" applyAlignment="1">
      <alignment horizontal="center"/>
    </xf>
    <xf numFmtId="39" fontId="30" fillId="0" borderId="0" xfId="317" applyNumberFormat="1" applyFont="1"/>
    <xf numFmtId="0" fontId="37" fillId="0" borderId="0" xfId="238" applyFont="1" applyBorder="1" applyAlignment="1" applyProtection="1">
      <alignment vertical="center"/>
    </xf>
    <xf numFmtId="0" fontId="37" fillId="0" borderId="21" xfId="238" applyFont="1" applyBorder="1" applyAlignment="1" applyProtection="1">
      <alignment vertical="center"/>
    </xf>
    <xf numFmtId="0" fontId="37" fillId="0" borderId="21" xfId="238" applyFont="1" applyBorder="1" applyAlignment="1" applyProtection="1">
      <alignment vertical="top"/>
    </xf>
    <xf numFmtId="2" fontId="37" fillId="0" borderId="21" xfId="255" applyNumberFormat="1" applyFont="1" applyBorder="1" applyAlignment="1" applyProtection="1">
      <alignment vertical="top"/>
    </xf>
    <xf numFmtId="2" fontId="29" fillId="48" borderId="13" xfId="255" applyNumberFormat="1" applyFont="1" applyFill="1" applyBorder="1" applyAlignment="1" applyProtection="1">
      <alignment horizontal="right" vertical="center"/>
    </xf>
    <xf numFmtId="0" fontId="29" fillId="48" borderId="13" xfId="238" applyFont="1" applyFill="1" applyBorder="1" applyAlignment="1" applyProtection="1">
      <alignment horizontal="center" vertical="center"/>
    </xf>
    <xf numFmtId="0" fontId="25" fillId="48" borderId="14" xfId="238" applyFont="1" applyFill="1" applyBorder="1" applyAlignment="1" applyProtection="1">
      <alignment horizontal="center" vertical="center" wrapText="1"/>
    </xf>
    <xf numFmtId="0" fontId="29" fillId="51" borderId="13" xfId="238" applyFont="1" applyFill="1" applyBorder="1" applyAlignment="1" applyProtection="1">
      <alignment horizontal="left" vertical="center"/>
    </xf>
    <xf numFmtId="0" fontId="34" fillId="51" borderId="13" xfId="238" applyFont="1" applyFill="1" applyBorder="1" applyAlignment="1" applyProtection="1">
      <alignment vertical="center"/>
    </xf>
    <xf numFmtId="2" fontId="29" fillId="51" borderId="13" xfId="255" applyNumberFormat="1" applyFont="1" applyFill="1" applyBorder="1" applyAlignment="1" applyProtection="1">
      <alignment horizontal="right" vertical="center"/>
    </xf>
    <xf numFmtId="0" fontId="29" fillId="51" borderId="13" xfId="238" applyFont="1" applyFill="1" applyBorder="1" applyAlignment="1" applyProtection="1">
      <alignment horizontal="center" vertical="center"/>
    </xf>
    <xf numFmtId="0" fontId="25" fillId="51" borderId="13" xfId="238" applyFont="1" applyFill="1" applyBorder="1" applyAlignment="1" applyProtection="1">
      <alignment horizontal="center" vertical="center" wrapText="1"/>
    </xf>
    <xf numFmtId="0" fontId="25" fillId="51" borderId="19" xfId="238" applyFont="1" applyFill="1" applyBorder="1" applyAlignment="1" applyProtection="1">
      <alignment horizontal="center" vertical="center" wrapText="1"/>
    </xf>
    <xf numFmtId="0" fontId="25" fillId="51" borderId="14" xfId="238" applyFont="1" applyFill="1" applyBorder="1" applyAlignment="1" applyProtection="1">
      <alignment horizontal="center" vertical="center" wrapText="1"/>
    </xf>
    <xf numFmtId="0" fontId="26" fillId="0" borderId="23" xfId="238" applyFont="1" applyBorder="1" applyAlignment="1" applyProtection="1">
      <alignment horizontal="right" vertical="center"/>
    </xf>
    <xf numFmtId="0" fontId="43" fillId="0" borderId="23" xfId="238" applyFont="1" applyBorder="1" applyAlignment="1" applyProtection="1">
      <alignment horizontal="left" vertical="center" wrapText="1"/>
    </xf>
    <xf numFmtId="0" fontId="26" fillId="0" borderId="18" xfId="238" applyFont="1" applyBorder="1" applyAlignment="1" applyProtection="1">
      <alignment horizontal="right" vertical="center"/>
    </xf>
    <xf numFmtId="0" fontId="27" fillId="0" borderId="15" xfId="238" applyFont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48" fillId="0" borderId="42" xfId="225" applyFont="1" applyBorder="1" applyAlignment="1"/>
    <xf numFmtId="0" fontId="37" fillId="0" borderId="30" xfId="238" applyFont="1" applyBorder="1" applyAlignment="1" applyProtection="1">
      <alignment vertical="center"/>
    </xf>
    <xf numFmtId="0" fontId="25" fillId="0" borderId="41" xfId="0" applyFont="1" applyBorder="1" applyAlignment="1">
      <alignment vertical="center"/>
    </xf>
    <xf numFmtId="0" fontId="37" fillId="0" borderId="42" xfId="238" applyFont="1" applyBorder="1" applyAlignment="1" applyProtection="1">
      <alignment vertical="center"/>
    </xf>
    <xf numFmtId="0" fontId="25" fillId="48" borderId="45" xfId="238" applyFont="1" applyFill="1" applyBorder="1" applyAlignment="1" applyProtection="1">
      <alignment horizontal="center" vertical="center" wrapText="1"/>
    </xf>
    <xf numFmtId="0" fontId="25" fillId="48" borderId="46" xfId="238" applyFont="1" applyFill="1" applyBorder="1" applyAlignment="1" applyProtection="1">
      <alignment horizontal="center" vertical="center" wrapText="1"/>
    </xf>
    <xf numFmtId="0" fontId="25" fillId="51" borderId="37" xfId="238" applyFont="1" applyFill="1" applyBorder="1" applyAlignment="1" applyProtection="1">
      <alignment horizontal="center" vertical="center" wrapText="1"/>
    </xf>
    <xf numFmtId="0" fontId="25" fillId="51" borderId="47" xfId="238" applyFont="1" applyFill="1" applyBorder="1" applyAlignment="1" applyProtection="1">
      <alignment horizontal="center" vertical="center" wrapText="1"/>
    </xf>
    <xf numFmtId="0" fontId="25" fillId="48" borderId="37" xfId="238" applyFont="1" applyFill="1" applyBorder="1" applyAlignment="1" applyProtection="1">
      <alignment horizontal="center" vertical="center" wrapText="1"/>
    </xf>
    <xf numFmtId="0" fontId="25" fillId="48" borderId="47" xfId="238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36" xfId="238" applyFont="1" applyBorder="1" applyAlignment="1" applyProtection="1">
      <alignment horizontal="center" vertical="center" wrapText="1"/>
    </xf>
    <xf numFmtId="2" fontId="43" fillId="0" borderId="23" xfId="255" applyNumberFormat="1" applyFont="1" applyBorder="1" applyAlignment="1" applyProtection="1">
      <alignment horizontal="right" vertical="center"/>
    </xf>
    <xf numFmtId="0" fontId="26" fillId="0" borderId="23" xfId="238" applyFont="1" applyBorder="1" applyAlignment="1" applyProtection="1">
      <alignment horizontal="center" vertical="center"/>
    </xf>
    <xf numFmtId="164" fontId="43" fillId="46" borderId="23" xfId="255" applyFont="1" applyFill="1" applyBorder="1" applyAlignment="1" applyProtection="1">
      <alignment horizontal="right" vertical="center"/>
    </xf>
    <xf numFmtId="164" fontId="26" fillId="0" borderId="23" xfId="255" applyFont="1" applyBorder="1" applyAlignment="1" applyProtection="1">
      <alignment horizontal="right" vertical="center"/>
    </xf>
    <xf numFmtId="164" fontId="26" fillId="50" borderId="22" xfId="238" applyNumberFormat="1" applyFont="1" applyFill="1" applyBorder="1" applyAlignment="1" applyProtection="1">
      <alignment horizontal="right" vertical="center"/>
    </xf>
    <xf numFmtId="164" fontId="26" fillId="50" borderId="49" xfId="255" applyFont="1" applyFill="1" applyBorder="1" applyAlignment="1" applyProtection="1">
      <alignment horizontal="right" vertical="center"/>
      <protection locked="0"/>
    </xf>
    <xf numFmtId="0" fontId="42" fillId="0" borderId="45" xfId="238" applyFont="1" applyBorder="1" applyAlignment="1" applyProtection="1">
      <alignment horizontal="center" vertical="center" wrapText="1"/>
    </xf>
    <xf numFmtId="2" fontId="43" fillId="0" borderId="20" xfId="255" applyNumberFormat="1" applyFont="1" applyBorder="1" applyAlignment="1" applyProtection="1">
      <alignment horizontal="right" vertical="center"/>
    </xf>
    <xf numFmtId="0" fontId="43" fillId="0" borderId="20" xfId="238" applyFont="1" applyBorder="1" applyAlignment="1" applyProtection="1">
      <alignment horizontal="center" vertical="center"/>
    </xf>
    <xf numFmtId="164" fontId="44" fillId="47" borderId="24" xfId="255" applyFont="1" applyFill="1" applyBorder="1" applyAlignment="1" applyProtection="1">
      <alignment horizontal="right" vertical="center"/>
    </xf>
    <xf numFmtId="164" fontId="44" fillId="0" borderId="17" xfId="255" applyFont="1" applyBorder="1" applyAlignment="1" applyProtection="1">
      <alignment horizontal="right" vertical="center"/>
    </xf>
    <xf numFmtId="0" fontId="43" fillId="0" borderId="19" xfId="238" applyFont="1" applyBorder="1" applyAlignment="1" applyProtection="1">
      <alignment horizontal="right" vertical="center"/>
    </xf>
    <xf numFmtId="164" fontId="44" fillId="0" borderId="47" xfId="255" applyFont="1" applyFill="1" applyBorder="1" applyAlignment="1" applyProtection="1">
      <alignment horizontal="right" vertical="center"/>
      <protection locked="0"/>
    </xf>
    <xf numFmtId="0" fontId="38" fillId="0" borderId="37" xfId="238" applyFont="1" applyBorder="1" applyAlignment="1" applyProtection="1">
      <alignment horizontal="center" vertical="center" wrapText="1"/>
    </xf>
    <xf numFmtId="2" fontId="26" fillId="0" borderId="38" xfId="255" applyNumberFormat="1" applyFont="1" applyBorder="1" applyAlignment="1" applyProtection="1">
      <alignment horizontal="right" vertical="center"/>
    </xf>
    <xf numFmtId="0" fontId="26" fillId="0" borderId="38" xfId="238" applyFont="1" applyBorder="1" applyAlignment="1" applyProtection="1">
      <alignment horizontal="center" vertical="center"/>
    </xf>
    <xf numFmtId="164" fontId="26" fillId="47" borderId="39" xfId="255" applyFont="1" applyFill="1" applyBorder="1" applyAlignment="1" applyProtection="1">
      <alignment horizontal="right" vertical="center"/>
    </xf>
    <xf numFmtId="164" fontId="26" fillId="0" borderId="16" xfId="255" applyFont="1" applyBorder="1" applyAlignment="1" applyProtection="1">
      <alignment horizontal="center" vertical="center"/>
    </xf>
    <xf numFmtId="0" fontId="26" fillId="0" borderId="16" xfId="238" applyFont="1" applyBorder="1" applyAlignment="1" applyProtection="1">
      <alignment horizontal="right" vertical="center"/>
    </xf>
    <xf numFmtId="164" fontId="26" fillId="0" borderId="48" xfId="255" applyFont="1" applyFill="1" applyBorder="1" applyAlignment="1" applyProtection="1">
      <alignment horizontal="right" vertical="center"/>
      <protection locked="0"/>
    </xf>
    <xf numFmtId="164" fontId="28" fillId="49" borderId="11" xfId="255" applyFont="1" applyFill="1" applyBorder="1" applyAlignment="1" applyProtection="1">
      <alignment horizontal="right" vertical="center"/>
      <protection locked="0"/>
    </xf>
    <xf numFmtId="2" fontId="37" fillId="0" borderId="11" xfId="255" applyNumberFormat="1" applyFont="1" applyBorder="1" applyAlignment="1" applyProtection="1"/>
    <xf numFmtId="2" fontId="43" fillId="0" borderId="13" xfId="255" applyNumberFormat="1" applyFont="1" applyBorder="1" applyAlignment="1" applyProtection="1">
      <alignment horizontal="right" vertical="center"/>
    </xf>
    <xf numFmtId="0" fontId="43" fillId="0" borderId="13" xfId="238" applyFont="1" applyBorder="1" applyAlignment="1" applyProtection="1">
      <alignment horizontal="center" vertical="center"/>
    </xf>
    <xf numFmtId="164" fontId="44" fillId="47" borderId="13" xfId="255" applyFont="1" applyFill="1" applyBorder="1" applyAlignment="1" applyProtection="1">
      <alignment horizontal="right" vertical="center"/>
    </xf>
    <xf numFmtId="0" fontId="43" fillId="0" borderId="13" xfId="238" applyFont="1" applyBorder="1" applyAlignment="1" applyProtection="1">
      <alignment horizontal="right" vertical="center"/>
    </xf>
    <xf numFmtId="0" fontId="42" fillId="0" borderId="37" xfId="238" applyFont="1" applyBorder="1" applyAlignment="1" applyProtection="1">
      <alignment horizontal="center" vertical="center" wrapText="1"/>
    </xf>
    <xf numFmtId="164" fontId="44" fillId="0" borderId="19" xfId="255" applyFont="1" applyBorder="1" applyAlignment="1" applyProtection="1">
      <alignment horizontal="right" vertical="center"/>
    </xf>
    <xf numFmtId="164" fontId="53" fillId="0" borderId="47" xfId="255" applyFont="1" applyFill="1" applyBorder="1" applyAlignment="1" applyProtection="1">
      <alignment horizontal="right" vertical="center"/>
      <protection locked="0"/>
    </xf>
    <xf numFmtId="0" fontId="30" fillId="0" borderId="0" xfId="225" applyFont="1" applyBorder="1" applyAlignment="1">
      <alignment horizontal="center"/>
    </xf>
    <xf numFmtId="0" fontId="30" fillId="0" borderId="36" xfId="225" applyNumberFormat="1" applyFont="1" applyBorder="1" applyAlignment="1">
      <alignment horizontal="center"/>
    </xf>
    <xf numFmtId="0" fontId="48" fillId="0" borderId="43" xfId="225" applyFont="1" applyBorder="1" applyAlignment="1"/>
    <xf numFmtId="39" fontId="30" fillId="0" borderId="41" xfId="317" applyNumberFormat="1" applyFont="1" applyBorder="1"/>
    <xf numFmtId="39" fontId="30" fillId="0" borderId="50" xfId="317" applyNumberFormat="1" applyFont="1" applyBorder="1"/>
    <xf numFmtId="39" fontId="30" fillId="0" borderId="47" xfId="317" applyNumberFormat="1" applyFont="1" applyBorder="1"/>
    <xf numFmtId="2" fontId="30" fillId="0" borderId="0" xfId="225" applyNumberFormat="1" applyFont="1" applyBorder="1"/>
    <xf numFmtId="4" fontId="30" fillId="0" borderId="0" xfId="225" applyNumberFormat="1" applyFont="1" applyBorder="1" applyAlignment="1">
      <alignment horizontal="right"/>
    </xf>
    <xf numFmtId="2" fontId="51" fillId="0" borderId="0" xfId="225" applyNumberFormat="1" applyFont="1" applyBorder="1" applyAlignment="1">
      <alignment horizontal="center"/>
    </xf>
    <xf numFmtId="0" fontId="21" fillId="46" borderId="32" xfId="238" applyFont="1" applyFill="1" applyBorder="1" applyAlignment="1" applyProtection="1">
      <alignment horizontal="center" vertical="center"/>
    </xf>
    <xf numFmtId="0" fontId="21" fillId="46" borderId="15" xfId="238" applyFont="1" applyFill="1" applyBorder="1" applyAlignment="1" applyProtection="1">
      <alignment horizontal="center" vertical="center"/>
    </xf>
    <xf numFmtId="0" fontId="21" fillId="46" borderId="11" xfId="238" applyFont="1" applyFill="1" applyBorder="1" applyAlignment="1" applyProtection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49" fontId="30" fillId="0" borderId="43" xfId="0" applyNumberFormat="1" applyFont="1" applyBorder="1" applyAlignment="1">
      <alignment horizontal="center" vertical="center"/>
    </xf>
    <xf numFmtId="0" fontId="29" fillId="48" borderId="18" xfId="238" applyFont="1" applyFill="1" applyBorder="1" applyAlignment="1" applyProtection="1">
      <alignment horizontal="left" vertical="center"/>
    </xf>
    <xf numFmtId="0" fontId="29" fillId="48" borderId="15" xfId="238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37" fillId="0" borderId="15" xfId="255" applyNumberFormat="1" applyFont="1" applyBorder="1" applyAlignment="1" applyProtection="1">
      <alignment horizontal="center" vertical="center"/>
    </xf>
    <xf numFmtId="0" fontId="52" fillId="0" borderId="15" xfId="238" applyFont="1" applyBorder="1" applyAlignment="1" applyProtection="1">
      <alignment horizontal="left" vertical="center" wrapText="1"/>
    </xf>
    <xf numFmtId="0" fontId="42" fillId="0" borderId="32" xfId="238" applyFont="1" applyBorder="1" applyAlignment="1" applyProtection="1">
      <alignment horizontal="center" vertical="center" wrapText="1"/>
    </xf>
    <xf numFmtId="0" fontId="42" fillId="0" borderId="15" xfId="238" applyFont="1" applyBorder="1" applyAlignment="1" applyProtection="1">
      <alignment horizontal="center" vertical="center" wrapText="1"/>
    </xf>
    <xf numFmtId="0" fontId="42" fillId="0" borderId="11" xfId="238" applyFont="1" applyBorder="1" applyAlignment="1" applyProtection="1">
      <alignment horizontal="center" vertical="center" wrapText="1"/>
    </xf>
    <xf numFmtId="0" fontId="30" fillId="49" borderId="32" xfId="238" applyFont="1" applyFill="1" applyBorder="1" applyAlignment="1" applyProtection="1">
      <alignment horizontal="left" vertical="center"/>
    </xf>
    <xf numFmtId="0" fontId="30" fillId="49" borderId="15" xfId="238" applyFont="1" applyFill="1" applyBorder="1" applyAlignment="1" applyProtection="1">
      <alignment horizontal="left" vertical="center"/>
    </xf>
    <xf numFmtId="0" fontId="30" fillId="49" borderId="11" xfId="238" applyFont="1" applyFill="1" applyBorder="1" applyAlignment="1" applyProtection="1">
      <alignment horizontal="left" vertical="center"/>
    </xf>
    <xf numFmtId="0" fontId="33" fillId="52" borderId="32" xfId="238" applyFont="1" applyFill="1" applyBorder="1" applyAlignment="1" applyProtection="1">
      <alignment horizontal="center" vertical="center"/>
    </xf>
    <xf numFmtId="0" fontId="33" fillId="52" borderId="15" xfId="238" applyFont="1" applyFill="1" applyBorder="1" applyAlignment="1" applyProtection="1">
      <alignment horizontal="center" vertical="center"/>
    </xf>
    <xf numFmtId="0" fontId="37" fillId="0" borderId="32" xfId="238" applyFont="1" applyBorder="1" applyAlignment="1" applyProtection="1">
      <alignment horizontal="left" vertical="center"/>
    </xf>
    <xf numFmtId="0" fontId="37" fillId="0" borderId="15" xfId="238" applyFont="1" applyBorder="1" applyAlignment="1" applyProtection="1">
      <alignment horizontal="left" vertical="center"/>
    </xf>
    <xf numFmtId="0" fontId="32" fillId="0" borderId="32" xfId="225" applyFont="1" applyBorder="1" applyAlignment="1">
      <alignment horizontal="center"/>
    </xf>
    <xf numFmtId="0" fontId="32" fillId="0" borderId="11" xfId="225" applyFont="1" applyBorder="1" applyAlignment="1">
      <alignment horizontal="center"/>
    </xf>
    <xf numFmtId="0" fontId="48" fillId="0" borderId="30" xfId="225" applyFont="1" applyBorder="1" applyAlignment="1">
      <alignment horizontal="center"/>
    </xf>
    <xf numFmtId="0" fontId="48" fillId="0" borderId="0" xfId="225" applyFont="1" applyBorder="1" applyAlignment="1">
      <alignment horizontal="center"/>
    </xf>
    <xf numFmtId="0" fontId="48" fillId="0" borderId="41" xfId="225" applyFont="1" applyBorder="1" applyAlignment="1">
      <alignment horizontal="center"/>
    </xf>
    <xf numFmtId="0" fontId="47" fillId="0" borderId="30" xfId="225" applyFont="1" applyBorder="1" applyAlignment="1">
      <alignment horizontal="center"/>
    </xf>
    <xf numFmtId="0" fontId="47" fillId="0" borderId="0" xfId="225" applyFont="1" applyBorder="1" applyAlignment="1">
      <alignment horizontal="center"/>
    </xf>
    <xf numFmtId="0" fontId="47" fillId="0" borderId="41" xfId="225" applyFont="1" applyBorder="1" applyAlignment="1">
      <alignment horizontal="center"/>
    </xf>
    <xf numFmtId="0" fontId="46" fillId="0" borderId="30" xfId="225" applyFont="1" applyBorder="1" applyAlignment="1">
      <alignment horizontal="center"/>
    </xf>
    <xf numFmtId="0" fontId="46" fillId="0" borderId="0" xfId="225" applyFont="1" applyBorder="1" applyAlignment="1">
      <alignment horizontal="center"/>
    </xf>
    <xf numFmtId="0" fontId="46" fillId="0" borderId="41" xfId="225" applyFont="1" applyBorder="1" applyAlignment="1">
      <alignment horizontal="center"/>
    </xf>
    <xf numFmtId="0" fontId="45" fillId="0" borderId="31" xfId="225" applyFont="1" applyFill="1" applyBorder="1" applyAlignment="1">
      <alignment horizontal="center"/>
    </xf>
    <xf numFmtId="0" fontId="45" fillId="0" borderId="12" xfId="225" applyFont="1" applyFill="1" applyBorder="1" applyAlignment="1">
      <alignment horizontal="center"/>
    </xf>
    <xf numFmtId="0" fontId="45" fillId="0" borderId="40" xfId="225" applyFont="1" applyFill="1" applyBorder="1" applyAlignment="1">
      <alignment horizontal="center"/>
    </xf>
    <xf numFmtId="0" fontId="32" fillId="0" borderId="33" xfId="225" applyFont="1" applyBorder="1" applyAlignment="1">
      <alignment horizontal="center"/>
    </xf>
    <xf numFmtId="0" fontId="32" fillId="0" borderId="44" xfId="225" applyFont="1" applyBorder="1" applyAlignment="1">
      <alignment horizontal="center"/>
    </xf>
    <xf numFmtId="0" fontId="30" fillId="0" borderId="30" xfId="225" applyFont="1" applyBorder="1" applyAlignment="1">
      <alignment horizontal="center"/>
    </xf>
    <xf numFmtId="0" fontId="30" fillId="0" borderId="41" xfId="225" applyFont="1" applyBorder="1" applyAlignment="1">
      <alignment horizontal="center"/>
    </xf>
    <xf numFmtId="17" fontId="32" fillId="0" borderId="18" xfId="225" applyNumberFormat="1" applyFont="1" applyBorder="1" applyAlignment="1">
      <alignment horizontal="center"/>
    </xf>
    <xf numFmtId="17" fontId="32" fillId="0" borderId="11" xfId="225" applyNumberFormat="1" applyFont="1" applyBorder="1" applyAlignment="1">
      <alignment horizontal="center"/>
    </xf>
    <xf numFmtId="4" fontId="49" fillId="0" borderId="30" xfId="225" applyNumberFormat="1" applyFont="1" applyFill="1" applyBorder="1" applyAlignment="1">
      <alignment horizontal="center"/>
    </xf>
    <xf numFmtId="4" fontId="49" fillId="0" borderId="0" xfId="225" applyNumberFormat="1" applyFont="1" applyFill="1" applyBorder="1" applyAlignment="1">
      <alignment horizontal="center"/>
    </xf>
    <xf numFmtId="4" fontId="49" fillId="0" borderId="41" xfId="225" applyNumberFormat="1" applyFont="1" applyFill="1" applyBorder="1" applyAlignment="1">
      <alignment horizontal="center"/>
    </xf>
    <xf numFmtId="0" fontId="32" fillId="0" borderId="32" xfId="225" applyFont="1" applyBorder="1" applyAlignment="1">
      <alignment horizontal="left"/>
    </xf>
    <xf numFmtId="0" fontId="32" fillId="0" borderId="15" xfId="225" applyFont="1" applyBorder="1" applyAlignment="1">
      <alignment horizontal="left"/>
    </xf>
    <xf numFmtId="0" fontId="32" fillId="0" borderId="51" xfId="225" applyFont="1" applyBorder="1" applyAlignment="1">
      <alignment horizontal="left"/>
    </xf>
    <xf numFmtId="4" fontId="32" fillId="0" borderId="18" xfId="225" applyNumberFormat="1" applyFont="1" applyBorder="1" applyAlignment="1">
      <alignment horizontal="center"/>
    </xf>
    <xf numFmtId="4" fontId="32" fillId="0" borderId="11" xfId="225" applyNumberFormat="1" applyFont="1" applyBorder="1" applyAlignment="1">
      <alignment horizontal="center"/>
    </xf>
    <xf numFmtId="4" fontId="32" fillId="0" borderId="30" xfId="225" applyNumberFormat="1" applyFont="1" applyFill="1" applyBorder="1" applyAlignment="1">
      <alignment horizontal="center" vertical="center"/>
    </xf>
    <xf numFmtId="4" fontId="32" fillId="0" borderId="0" xfId="225" applyNumberFormat="1" applyFont="1" applyFill="1" applyBorder="1" applyAlignment="1">
      <alignment horizontal="center" vertical="center"/>
    </xf>
    <xf numFmtId="4" fontId="32" fillId="0" borderId="41" xfId="225" applyNumberFormat="1" applyFont="1" applyFill="1" applyBorder="1" applyAlignment="1">
      <alignment horizontal="center" vertical="center"/>
    </xf>
    <xf numFmtId="4" fontId="32" fillId="0" borderId="33" xfId="225" applyNumberFormat="1" applyFont="1" applyFill="1" applyBorder="1" applyAlignment="1">
      <alignment horizontal="center" vertical="center"/>
    </xf>
    <xf numFmtId="4" fontId="32" fillId="0" borderId="13" xfId="225" applyNumberFormat="1" applyFont="1" applyFill="1" applyBorder="1" applyAlignment="1">
      <alignment horizontal="center" vertical="center"/>
    </xf>
    <xf numFmtId="4" fontId="32" fillId="0" borderId="44" xfId="225" applyNumberFormat="1" applyFont="1" applyFill="1" applyBorder="1" applyAlignment="1">
      <alignment horizontal="center" vertical="center"/>
    </xf>
    <xf numFmtId="0" fontId="32" fillId="0" borderId="18" xfId="225" applyNumberFormat="1" applyFont="1" applyBorder="1" applyAlignment="1">
      <alignment horizontal="center"/>
    </xf>
    <xf numFmtId="0" fontId="32" fillId="0" borderId="11" xfId="225" applyNumberFormat="1" applyFont="1" applyBorder="1" applyAlignment="1">
      <alignment horizontal="center"/>
    </xf>
  </cellXfs>
  <cellStyles count="3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1" xfId="7"/>
    <cellStyle name="20% - Ênfase1 2" xfId="8"/>
    <cellStyle name="20% - Ênfase1 3" xfId="9"/>
    <cellStyle name="20% - Ênfase1 4" xfId="10"/>
    <cellStyle name="20% - Ênfase1 5" xfId="11"/>
    <cellStyle name="20% - Ênfase1 6" xfId="12"/>
    <cellStyle name="20% - Ênfase2 1" xfId="13"/>
    <cellStyle name="20% - Ênfase2 2" xfId="14"/>
    <cellStyle name="20% - Ênfase2 3" xfId="15"/>
    <cellStyle name="20% - Ênfase2 4" xfId="16"/>
    <cellStyle name="20% - Ênfase2 5" xfId="17"/>
    <cellStyle name="20% - Ênfase2 6" xfId="18"/>
    <cellStyle name="20% - Ênfase3 1" xfId="19"/>
    <cellStyle name="20% - Ênfase3 2" xfId="20"/>
    <cellStyle name="20% - Ênfase3 3" xfId="21"/>
    <cellStyle name="20% - Ênfase3 4" xfId="22"/>
    <cellStyle name="20% - Ênfase3 5" xfId="23"/>
    <cellStyle name="20% - Ênfase3 6" xfId="24"/>
    <cellStyle name="20% - Ênfase4 1" xfId="25"/>
    <cellStyle name="20% - Ênfase4 2" xfId="26"/>
    <cellStyle name="20% - Ênfase4 3" xfId="27"/>
    <cellStyle name="20% - Ênfase4 4" xfId="28"/>
    <cellStyle name="20% - Ênfase4 5" xfId="29"/>
    <cellStyle name="20% - Ênfase4 6" xfId="30"/>
    <cellStyle name="20% - Ênfase5 1" xfId="31"/>
    <cellStyle name="20% - Ênfase5 2" xfId="32"/>
    <cellStyle name="20% - Ênfase5 3" xfId="33"/>
    <cellStyle name="20% - Ênfase5 4" xfId="34"/>
    <cellStyle name="20% - Ênfase5 5" xfId="35"/>
    <cellStyle name="20% - Ênfase5 6" xfId="36"/>
    <cellStyle name="20% - Ênfase6 1" xfId="37"/>
    <cellStyle name="20% - Ênfase6 2" xfId="38"/>
    <cellStyle name="20% - Ênfase6 3" xfId="39"/>
    <cellStyle name="20% - Ênfase6 4" xfId="40"/>
    <cellStyle name="20% - Ênfase6 5" xfId="41"/>
    <cellStyle name="20% - Ênfase6 6" xfId="42"/>
    <cellStyle name="40% - Accent1" xfId="43"/>
    <cellStyle name="40% - Accent2" xfId="44"/>
    <cellStyle name="40% - Accent3" xfId="45"/>
    <cellStyle name="40% - Accent4" xfId="46"/>
    <cellStyle name="40% - Accent5" xfId="47"/>
    <cellStyle name="40% - Accent6" xfId="48"/>
    <cellStyle name="40% - Ênfase1 1" xfId="49"/>
    <cellStyle name="40% - Ênfase1 2" xfId="50"/>
    <cellStyle name="40% - Ênfase1 3" xfId="51"/>
    <cellStyle name="40% - Ênfase1 4" xfId="52"/>
    <cellStyle name="40% - Ênfase1 5" xfId="53"/>
    <cellStyle name="40% - Ênfase1 6" xfId="54"/>
    <cellStyle name="40% - Ênfase2 1" xfId="55"/>
    <cellStyle name="40% - Ênfase2 2" xfId="56"/>
    <cellStyle name="40% - Ênfase2 3" xfId="57"/>
    <cellStyle name="40% - Ênfase2 4" xfId="58"/>
    <cellStyle name="40% - Ênfase2 5" xfId="59"/>
    <cellStyle name="40% - Ênfase2 6" xfId="60"/>
    <cellStyle name="40% - Ênfase3 1" xfId="61"/>
    <cellStyle name="40% - Ênfase3 2" xfId="62"/>
    <cellStyle name="40% - Ênfase3 3" xfId="63"/>
    <cellStyle name="40% - Ênfase3 4" xfId="64"/>
    <cellStyle name="40% - Ênfase3 5" xfId="65"/>
    <cellStyle name="40% - Ênfase3 6" xfId="66"/>
    <cellStyle name="40% - Ênfase4 1" xfId="67"/>
    <cellStyle name="40% - Ênfase4 2" xfId="68"/>
    <cellStyle name="40% - Ênfase4 3" xfId="69"/>
    <cellStyle name="40% - Ênfase4 4" xfId="70"/>
    <cellStyle name="40% - Ênfase4 5" xfId="71"/>
    <cellStyle name="40% - Ênfase4 6" xfId="72"/>
    <cellStyle name="40% - Ênfase5 1" xfId="73"/>
    <cellStyle name="40% - Ênfase5 2" xfId="74"/>
    <cellStyle name="40% - Ênfase5 3" xfId="75"/>
    <cellStyle name="40% - Ênfase5 4" xfId="76"/>
    <cellStyle name="40% - Ênfase5 5" xfId="77"/>
    <cellStyle name="40% - Ênfase5 6" xfId="78"/>
    <cellStyle name="40% - Ênfase6 1" xfId="79"/>
    <cellStyle name="40% - Ênfase6 2" xfId="80"/>
    <cellStyle name="40% - Ênfase6 3" xfId="81"/>
    <cellStyle name="40% - Ênfase6 4" xfId="82"/>
    <cellStyle name="40% - Ênfase6 5" xfId="83"/>
    <cellStyle name="40% - Ênfase6 6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Ênfase1 1" xfId="91"/>
    <cellStyle name="60% - Ênfase1 2" xfId="92"/>
    <cellStyle name="60% - Ênfase1 3" xfId="93"/>
    <cellStyle name="60% - Ênfase1 4" xfId="94"/>
    <cellStyle name="60% - Ênfase1 5" xfId="95"/>
    <cellStyle name="60% - Ênfase1 6" xfId="96"/>
    <cellStyle name="60% - Ênfase2 1" xfId="97"/>
    <cellStyle name="60% - Ênfase2 2" xfId="98"/>
    <cellStyle name="60% - Ênfase2 3" xfId="99"/>
    <cellStyle name="60% - Ênfase2 4" xfId="100"/>
    <cellStyle name="60% - Ênfase2 5" xfId="101"/>
    <cellStyle name="60% - Ênfase2 6" xfId="102"/>
    <cellStyle name="60% - Ênfase3 1" xfId="103"/>
    <cellStyle name="60% - Ênfase3 2" xfId="104"/>
    <cellStyle name="60% - Ênfase3 3" xfId="105"/>
    <cellStyle name="60% - Ênfase3 4" xfId="106"/>
    <cellStyle name="60% - Ênfase3 5" xfId="107"/>
    <cellStyle name="60% - Ênfase3 6" xfId="108"/>
    <cellStyle name="60% - Ênfase4 1" xfId="109"/>
    <cellStyle name="60% - Ênfase4 2" xfId="110"/>
    <cellStyle name="60% - Ênfase4 3" xfId="111"/>
    <cellStyle name="60% - Ênfase4 37" xfId="112"/>
    <cellStyle name="60% - Ênfase4 4" xfId="113"/>
    <cellStyle name="60% - Ênfase4 5" xfId="114"/>
    <cellStyle name="60% - Ênfase4 6" xfId="115"/>
    <cellStyle name="60% - Ênfase5 1" xfId="116"/>
    <cellStyle name="60% - Ênfase5 2" xfId="117"/>
    <cellStyle name="60% - Ênfase5 3" xfId="118"/>
    <cellStyle name="60% - Ênfase5 4" xfId="119"/>
    <cellStyle name="60% - Ênfase5 5" xfId="120"/>
    <cellStyle name="60% - Ênfase5 6" xfId="121"/>
    <cellStyle name="60% - Ênfase6 1" xfId="122"/>
    <cellStyle name="60% - Ênfase6 2" xfId="123"/>
    <cellStyle name="60% - Ênfase6 3" xfId="124"/>
    <cellStyle name="60% - Ênfase6 4" xfId="125"/>
    <cellStyle name="60% - Ênfase6 5" xfId="126"/>
    <cellStyle name="60% - Ênfase6 6" xfId="127"/>
    <cellStyle name="Accent1" xfId="128"/>
    <cellStyle name="Accent2" xfId="129"/>
    <cellStyle name="Accent3" xfId="130"/>
    <cellStyle name="Accent4" xfId="131"/>
    <cellStyle name="Accent5" xfId="132"/>
    <cellStyle name="Accent6" xfId="133"/>
    <cellStyle name="Bad" xfId="134"/>
    <cellStyle name="Bom" xfId="204" builtinId="26" customBuiltin="1"/>
    <cellStyle name="Bom 1" xfId="135"/>
    <cellStyle name="Bom 2" xfId="136"/>
    <cellStyle name="Bom 3" xfId="137"/>
    <cellStyle name="Bom 4" xfId="138"/>
    <cellStyle name="Bom 5" xfId="139"/>
    <cellStyle name="Bom 6" xfId="140"/>
    <cellStyle name="Calculation" xfId="141"/>
    <cellStyle name="Cálculo 1" xfId="142"/>
    <cellStyle name="Cálculo 2" xfId="143"/>
    <cellStyle name="Cálculo 3" xfId="144"/>
    <cellStyle name="Cálculo 4" xfId="145"/>
    <cellStyle name="Cálculo 5" xfId="146"/>
    <cellStyle name="Cálculo 6" xfId="147"/>
    <cellStyle name="Célula de Verificação" xfId="160" builtinId="23" customBuiltin="1"/>
    <cellStyle name="Célula de Verificação 1" xfId="148"/>
    <cellStyle name="Célula de Verificação 2" xfId="149"/>
    <cellStyle name="Célula de Verificação 3" xfId="150"/>
    <cellStyle name="Célula de Verificação 4" xfId="151"/>
    <cellStyle name="Célula de Verificação 5" xfId="152"/>
    <cellStyle name="Célula de Verificação 6" xfId="153"/>
    <cellStyle name="Célula Vinculada" xfId="216" builtinId="24" customBuiltin="1"/>
    <cellStyle name="Célula Vinculada 1" xfId="154"/>
    <cellStyle name="Célula Vinculada 2" xfId="155"/>
    <cellStyle name="Célula Vinculada 3" xfId="156"/>
    <cellStyle name="Célula Vinculada 4" xfId="157"/>
    <cellStyle name="Célula Vinculada 5" xfId="158"/>
    <cellStyle name="Célula Vinculada 6" xfId="159"/>
    <cellStyle name="Ênfase1 1" xfId="161"/>
    <cellStyle name="Ênfase1 2" xfId="162"/>
    <cellStyle name="Ênfase1 3" xfId="163"/>
    <cellStyle name="Ênfase1 4" xfId="164"/>
    <cellStyle name="Ênfase1 5" xfId="165"/>
    <cellStyle name="Ênfase1 6" xfId="166"/>
    <cellStyle name="Ênfase2 1" xfId="167"/>
    <cellStyle name="Ênfase2 2" xfId="168"/>
    <cellStyle name="Ênfase2 3" xfId="169"/>
    <cellStyle name="Ênfase2 4" xfId="170"/>
    <cellStyle name="Ênfase2 5" xfId="171"/>
    <cellStyle name="Ênfase2 6" xfId="172"/>
    <cellStyle name="Ênfase3 1" xfId="173"/>
    <cellStyle name="Ênfase3 2" xfId="174"/>
    <cellStyle name="Ênfase3 3" xfId="175"/>
    <cellStyle name="Ênfase3 4" xfId="176"/>
    <cellStyle name="Ênfase3 5" xfId="177"/>
    <cellStyle name="Ênfase3 6" xfId="178"/>
    <cellStyle name="Ênfase4 1" xfId="179"/>
    <cellStyle name="Ênfase4 2" xfId="180"/>
    <cellStyle name="Ênfase4 3" xfId="181"/>
    <cellStyle name="Ênfase4 4" xfId="182"/>
    <cellStyle name="Ênfase4 5" xfId="183"/>
    <cellStyle name="Ênfase4 6" xfId="184"/>
    <cellStyle name="Ênfase5 1" xfId="185"/>
    <cellStyle name="Ênfase5 2" xfId="186"/>
    <cellStyle name="Ênfase5 3" xfId="187"/>
    <cellStyle name="Ênfase5 4" xfId="188"/>
    <cellStyle name="Ênfase5 5" xfId="189"/>
    <cellStyle name="Ênfase5 6" xfId="190"/>
    <cellStyle name="Ênfase6 1" xfId="191"/>
    <cellStyle name="Ênfase6 2" xfId="192"/>
    <cellStyle name="Ênfase6 3" xfId="193"/>
    <cellStyle name="Ênfase6 4" xfId="194"/>
    <cellStyle name="Ênfase6 5" xfId="195"/>
    <cellStyle name="Ênfase6 6" xfId="196"/>
    <cellStyle name="Entrada" xfId="215" builtinId="20" customBuiltin="1"/>
    <cellStyle name="Entrada 1" xfId="197"/>
    <cellStyle name="Entrada 2" xfId="198"/>
    <cellStyle name="Entrada 3" xfId="199"/>
    <cellStyle name="Entrada 4" xfId="200"/>
    <cellStyle name="Entrada 5" xfId="201"/>
    <cellStyle name="Entrada 6" xfId="202"/>
    <cellStyle name="Explanatory Text" xfId="203"/>
    <cellStyle name="Heading 1" xfId="205"/>
    <cellStyle name="Heading 2" xfId="206"/>
    <cellStyle name="Heading 3" xfId="207"/>
    <cellStyle name="Heading 4" xfId="208"/>
    <cellStyle name="Incorreto 1" xfId="209"/>
    <cellStyle name="Incorreto 2" xfId="210"/>
    <cellStyle name="Incorreto 3" xfId="211"/>
    <cellStyle name="Incorreto 4" xfId="212"/>
    <cellStyle name="Incorreto 5" xfId="213"/>
    <cellStyle name="Incorreto 6" xfId="214"/>
    <cellStyle name="Moeda 2" xfId="217"/>
    <cellStyle name="Moeda_Orç. modificado-02-06-2003" xfId="317"/>
    <cellStyle name="Neutra" xfId="224" builtinId="28" customBuiltin="1"/>
    <cellStyle name="Neutra 1" xfId="218"/>
    <cellStyle name="Neutra 2" xfId="219"/>
    <cellStyle name="Neutra 3" xfId="220"/>
    <cellStyle name="Neutra 4" xfId="221"/>
    <cellStyle name="Neutra 5" xfId="222"/>
    <cellStyle name="Neutra 6" xfId="223"/>
    <cellStyle name="Normal" xfId="0" builtinId="0"/>
    <cellStyle name="Normal 2" xfId="225"/>
    <cellStyle name="Normal 2 2" xfId="226"/>
    <cellStyle name="Normal 2_PMOI Rev2013_08" xfId="227"/>
    <cellStyle name="Normal 3" xfId="228"/>
    <cellStyle name="Normal 3 1" xfId="229"/>
    <cellStyle name="Normal 3_PMOI Rev2013_08" xfId="230"/>
    <cellStyle name="Normal 4" xfId="231"/>
    <cellStyle name="Normal 4 2" xfId="232"/>
    <cellStyle name="Normal 4 2 2" xfId="233"/>
    <cellStyle name="Normal 4 2_SIGEO Ver_2013A" xfId="234"/>
    <cellStyle name="Normal 4_PMOI - BDI Cotacao Rev_05" xfId="235"/>
    <cellStyle name="Normal 5" xfId="236"/>
    <cellStyle name="Normal 6" xfId="237"/>
    <cellStyle name="Normal_Plan1" xfId="238"/>
    <cellStyle name="Nota" xfId="245" builtinId="10" customBuiltin="1"/>
    <cellStyle name="Nota 1" xfId="239"/>
    <cellStyle name="Nota 2" xfId="240"/>
    <cellStyle name="Nota 3" xfId="241"/>
    <cellStyle name="Nota 4" xfId="242"/>
    <cellStyle name="Nota 5" xfId="243"/>
    <cellStyle name="Nota 6" xfId="244"/>
    <cellStyle name="Output" xfId="246"/>
    <cellStyle name="Porcentagem 2" xfId="247"/>
    <cellStyle name="Porcentagem_Plan1" xfId="248"/>
    <cellStyle name="Saída 1" xfId="249"/>
    <cellStyle name="Saída 2" xfId="250"/>
    <cellStyle name="Saída 3" xfId="251"/>
    <cellStyle name="Saída 4" xfId="252"/>
    <cellStyle name="Saída 5" xfId="253"/>
    <cellStyle name="Saída 6" xfId="254"/>
    <cellStyle name="Texto de Aviso" xfId="316" builtinId="11" customBuiltin="1"/>
    <cellStyle name="Texto de Aviso 1" xfId="256"/>
    <cellStyle name="Texto de Aviso 2" xfId="257"/>
    <cellStyle name="Texto de Aviso 3" xfId="258"/>
    <cellStyle name="Texto de Aviso 4" xfId="259"/>
    <cellStyle name="Texto de Aviso 5" xfId="260"/>
    <cellStyle name="Texto de Aviso 6" xfId="261"/>
    <cellStyle name="Texto Explicativo 1" xfId="262"/>
    <cellStyle name="Texto Explicativo 2" xfId="263"/>
    <cellStyle name="Texto Explicativo 3" xfId="264"/>
    <cellStyle name="Texto Explicativo 4" xfId="265"/>
    <cellStyle name="Texto Explicativo 5" xfId="266"/>
    <cellStyle name="Texto Explicativo 6" xfId="267"/>
    <cellStyle name="Title" xfId="268"/>
    <cellStyle name="Título 1 1" xfId="269"/>
    <cellStyle name="Título 1 2" xfId="270"/>
    <cellStyle name="Título 1 3" xfId="271"/>
    <cellStyle name="Título 1 4" xfId="272"/>
    <cellStyle name="Título 1 5" xfId="273"/>
    <cellStyle name="Título 1 6" xfId="274"/>
    <cellStyle name="Título 1 7" xfId="275"/>
    <cellStyle name="Título 10" xfId="276"/>
    <cellStyle name="Titulo 2" xfId="277"/>
    <cellStyle name="Título 2 1" xfId="278"/>
    <cellStyle name="Título 2 2" xfId="279"/>
    <cellStyle name="Título 2 3" xfId="280"/>
    <cellStyle name="Título 2 4" xfId="281"/>
    <cellStyle name="Título 2 5" xfId="282"/>
    <cellStyle name="Título 2 6" xfId="283"/>
    <cellStyle name="Titulo 3" xfId="284"/>
    <cellStyle name="Título 3 1" xfId="285"/>
    <cellStyle name="Título 3 2" xfId="286"/>
    <cellStyle name="Título 3 3" xfId="287"/>
    <cellStyle name="Título 3 4" xfId="288"/>
    <cellStyle name="Título 3 5" xfId="289"/>
    <cellStyle name="Título 3 6" xfId="290"/>
    <cellStyle name="Título 4 1" xfId="291"/>
    <cellStyle name="Título 4 2" xfId="292"/>
    <cellStyle name="Título 4 3" xfId="293"/>
    <cellStyle name="Título 4 4" xfId="294"/>
    <cellStyle name="Título 4 5" xfId="295"/>
    <cellStyle name="Título 4 6" xfId="296"/>
    <cellStyle name="Título 5" xfId="297"/>
    <cellStyle name="Título 6" xfId="298"/>
    <cellStyle name="Título 7" xfId="299"/>
    <cellStyle name="Título 8" xfId="300"/>
    <cellStyle name="Título 9" xfId="301"/>
    <cellStyle name="Total" xfId="302" builtinId="25" customBuiltin="1"/>
    <cellStyle name="Total 1" xfId="303"/>
    <cellStyle name="Total 2" xfId="304"/>
    <cellStyle name="Total 3" xfId="305"/>
    <cellStyle name="Total 4" xfId="306"/>
    <cellStyle name="Total 5" xfId="307"/>
    <cellStyle name="Total 6" xfId="308"/>
    <cellStyle name="Vírgula" xfId="255" builtinId="3"/>
    <cellStyle name="Vírgula 2" xfId="309"/>
    <cellStyle name="Vírgula 2 2" xfId="310"/>
    <cellStyle name="Vírgula 2 2 2" xfId="311"/>
    <cellStyle name="Vírgula 3" xfId="312"/>
    <cellStyle name="Vírgula 3 2" xfId="313"/>
    <cellStyle name="Vírgula 3_PMOI Rev2013_08" xfId="314"/>
    <cellStyle name="Vírgula 4" xfId="3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1</xdr:col>
      <xdr:colOff>428625</xdr:colOff>
      <xdr:row>4</xdr:row>
      <xdr:rowOff>133350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57150"/>
          <a:ext cx="933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="150" workbookViewId="0">
      <selection activeCell="M15" sqref="M15"/>
    </sheetView>
  </sheetViews>
  <sheetFormatPr defaultRowHeight="12.75"/>
  <cols>
    <col min="1" max="1" width="12" customWidth="1"/>
    <col min="2" max="2" width="5.140625" customWidth="1"/>
    <col min="3" max="3" width="44.42578125" customWidth="1"/>
    <col min="4" max="4" width="9" style="18" bestFit="1" customWidth="1"/>
    <col min="5" max="5" width="6.7109375" customWidth="1"/>
    <col min="6" max="6" width="10" customWidth="1"/>
    <col min="7" max="7" width="8.140625" customWidth="1"/>
    <col min="8" max="8" width="10" customWidth="1"/>
    <col min="9" max="9" width="13.85546875" customWidth="1"/>
    <col min="11" max="11" width="11.7109375" bestFit="1" customWidth="1"/>
  </cols>
  <sheetData>
    <row r="1" spans="1:9" ht="24" customHeight="1" thickBot="1">
      <c r="A1" s="127" t="s">
        <v>47</v>
      </c>
      <c r="B1" s="128"/>
      <c r="C1" s="128"/>
      <c r="D1" s="128"/>
      <c r="E1" s="128"/>
      <c r="F1" s="128"/>
      <c r="G1" s="128"/>
      <c r="H1" s="128"/>
      <c r="I1" s="129"/>
    </row>
    <row r="2" spans="1:9" ht="75" customHeight="1" thickBot="1">
      <c r="A2" s="146" t="s">
        <v>2</v>
      </c>
      <c r="B2" s="147"/>
      <c r="C2" s="137" t="s">
        <v>56</v>
      </c>
      <c r="D2" s="137"/>
      <c r="E2" s="137"/>
      <c r="F2" s="137"/>
      <c r="G2" s="136" t="s">
        <v>34</v>
      </c>
      <c r="H2" s="136"/>
      <c r="I2" s="110"/>
    </row>
    <row r="3" spans="1:9" ht="15" customHeight="1">
      <c r="A3" s="77" t="s">
        <v>6</v>
      </c>
      <c r="B3" s="57"/>
      <c r="C3" s="20" t="s">
        <v>10</v>
      </c>
      <c r="D3" s="19" t="s">
        <v>40</v>
      </c>
      <c r="E3" s="20"/>
      <c r="F3" s="20"/>
      <c r="G3" s="21"/>
      <c r="H3" s="22"/>
      <c r="I3" s="78"/>
    </row>
    <row r="4" spans="1:9" ht="16.5" customHeight="1">
      <c r="A4" s="79" t="s">
        <v>3</v>
      </c>
      <c r="B4" s="58"/>
      <c r="C4" s="59"/>
      <c r="D4" s="60"/>
      <c r="E4" s="11"/>
      <c r="F4" s="12"/>
      <c r="G4" s="9"/>
      <c r="H4" s="130"/>
      <c r="I4" s="131"/>
    </row>
    <row r="5" spans="1:9" ht="33" customHeight="1" thickBot="1">
      <c r="A5" s="80" t="s">
        <v>33</v>
      </c>
      <c r="B5" s="2" t="s">
        <v>0</v>
      </c>
      <c r="C5" s="3"/>
      <c r="D5" s="17" t="s">
        <v>1</v>
      </c>
      <c r="E5" s="7" t="s">
        <v>5</v>
      </c>
      <c r="F5" s="10" t="s">
        <v>11</v>
      </c>
      <c r="G5" s="6" t="s">
        <v>8</v>
      </c>
      <c r="H5" s="16" t="s">
        <v>12</v>
      </c>
      <c r="I5" s="81" t="s">
        <v>9</v>
      </c>
    </row>
    <row r="6" spans="1:9" ht="10.5" customHeight="1" thickBot="1">
      <c r="A6" s="82"/>
      <c r="B6" s="64"/>
      <c r="C6" s="65"/>
      <c r="D6" s="66"/>
      <c r="E6" s="67"/>
      <c r="F6" s="68"/>
      <c r="G6" s="69"/>
      <c r="H6" s="70"/>
      <c r="I6" s="83"/>
    </row>
    <row r="7" spans="1:9" ht="24.75" customHeight="1" thickBot="1">
      <c r="A7" s="84"/>
      <c r="B7" s="132" t="s">
        <v>53</v>
      </c>
      <c r="C7" s="133"/>
      <c r="D7" s="61"/>
      <c r="E7" s="62"/>
      <c r="F7" s="10"/>
      <c r="G7" s="8"/>
      <c r="H7" s="63"/>
      <c r="I7" s="85"/>
    </row>
    <row r="8" spans="1:9" ht="13.5" thickBot="1">
      <c r="A8" s="102"/>
      <c r="B8" s="73">
        <v>1</v>
      </c>
      <c r="C8" s="74" t="s">
        <v>41</v>
      </c>
      <c r="D8" s="103"/>
      <c r="E8" s="104"/>
      <c r="F8" s="105"/>
      <c r="G8" s="106"/>
      <c r="H8" s="107"/>
      <c r="I8" s="108"/>
    </row>
    <row r="9" spans="1:9" ht="18">
      <c r="A9" s="88" t="s">
        <v>39</v>
      </c>
      <c r="B9" s="71" t="s">
        <v>4</v>
      </c>
      <c r="C9" s="72" t="s">
        <v>42</v>
      </c>
      <c r="D9" s="89">
        <v>16</v>
      </c>
      <c r="E9" s="90" t="s">
        <v>38</v>
      </c>
      <c r="F9" s="91">
        <v>150</v>
      </c>
      <c r="G9" s="92">
        <v>26.3</v>
      </c>
      <c r="H9" s="93">
        <f t="shared" ref="H9:H10" si="0">(F9*G9)/100+F9</f>
        <v>189.45</v>
      </c>
      <c r="I9" s="94">
        <f t="shared" ref="I9:I15" si="1">D9*H9</f>
        <v>3031.2</v>
      </c>
    </row>
    <row r="10" spans="1:9" ht="18">
      <c r="A10" s="88" t="s">
        <v>39</v>
      </c>
      <c r="B10" s="71" t="s">
        <v>28</v>
      </c>
      <c r="C10" s="72" t="s">
        <v>44</v>
      </c>
      <c r="D10" s="89">
        <v>1172.4000000000001</v>
      </c>
      <c r="E10" s="90" t="s">
        <v>35</v>
      </c>
      <c r="F10" s="91">
        <v>10</v>
      </c>
      <c r="G10" s="92">
        <v>26.3</v>
      </c>
      <c r="H10" s="93">
        <f t="shared" si="0"/>
        <v>12.63</v>
      </c>
      <c r="I10" s="94">
        <f t="shared" si="1"/>
        <v>14807.41</v>
      </c>
    </row>
    <row r="11" spans="1:9">
      <c r="A11" s="88">
        <v>1346</v>
      </c>
      <c r="B11" s="71" t="s">
        <v>31</v>
      </c>
      <c r="C11" s="72" t="s">
        <v>45</v>
      </c>
      <c r="D11" s="89">
        <v>43.96</v>
      </c>
      <c r="E11" s="90" t="s">
        <v>35</v>
      </c>
      <c r="F11" s="91">
        <v>20.58</v>
      </c>
      <c r="G11" s="92">
        <v>26.3</v>
      </c>
      <c r="H11" s="93">
        <f t="shared" ref="H11:H12" si="2">(F11*G11)/100+F11</f>
        <v>25.99</v>
      </c>
      <c r="I11" s="94">
        <f t="shared" si="1"/>
        <v>1142.52</v>
      </c>
    </row>
    <row r="12" spans="1:9" ht="18">
      <c r="A12" s="88" t="s">
        <v>39</v>
      </c>
      <c r="B12" s="71" t="s">
        <v>37</v>
      </c>
      <c r="C12" s="72" t="s">
        <v>46</v>
      </c>
      <c r="D12" s="89">
        <v>142.88</v>
      </c>
      <c r="E12" s="90" t="s">
        <v>36</v>
      </c>
      <c r="F12" s="91">
        <v>450</v>
      </c>
      <c r="G12" s="92">
        <v>26.3</v>
      </c>
      <c r="H12" s="93">
        <f t="shared" si="2"/>
        <v>568.35</v>
      </c>
      <c r="I12" s="94">
        <f t="shared" si="1"/>
        <v>81205.850000000006</v>
      </c>
    </row>
    <row r="13" spans="1:9" ht="18">
      <c r="A13" s="88">
        <v>34723</v>
      </c>
      <c r="B13" s="71" t="s">
        <v>50</v>
      </c>
      <c r="C13" s="72" t="s">
        <v>57</v>
      </c>
      <c r="D13" s="89">
        <v>4.8</v>
      </c>
      <c r="E13" s="90" t="s">
        <v>35</v>
      </c>
      <c r="F13" s="91">
        <v>554.4</v>
      </c>
      <c r="G13" s="92">
        <v>26.3</v>
      </c>
      <c r="H13" s="93">
        <f t="shared" ref="H13" si="3">(F13*G13)/100+F13</f>
        <v>700.21</v>
      </c>
      <c r="I13" s="94">
        <f t="shared" si="1"/>
        <v>3361.01</v>
      </c>
    </row>
    <row r="14" spans="1:9" ht="18">
      <c r="A14" s="88">
        <v>34723</v>
      </c>
      <c r="B14" s="71" t="s">
        <v>51</v>
      </c>
      <c r="C14" s="72" t="s">
        <v>58</v>
      </c>
      <c r="D14" s="89">
        <v>15.36</v>
      </c>
      <c r="E14" s="90" t="s">
        <v>35</v>
      </c>
      <c r="F14" s="91">
        <v>554.4</v>
      </c>
      <c r="G14" s="92">
        <v>26.3</v>
      </c>
      <c r="H14" s="93">
        <f t="shared" ref="H14" si="4">(F14*G14)/100+F14</f>
        <v>700.21</v>
      </c>
      <c r="I14" s="94">
        <f t="shared" si="1"/>
        <v>10755.23</v>
      </c>
    </row>
    <row r="15" spans="1:9" ht="27">
      <c r="A15" s="88">
        <v>4400</v>
      </c>
      <c r="B15" s="71" t="s">
        <v>52</v>
      </c>
      <c r="C15" s="72" t="s">
        <v>49</v>
      </c>
      <c r="D15" s="89">
        <v>196</v>
      </c>
      <c r="E15" s="90" t="s">
        <v>48</v>
      </c>
      <c r="F15" s="91">
        <v>15.15</v>
      </c>
      <c r="G15" s="92">
        <v>26.3</v>
      </c>
      <c r="H15" s="93">
        <f t="shared" ref="H15" si="5">(F15*G15)/100+F15</f>
        <v>19.13</v>
      </c>
      <c r="I15" s="94">
        <f t="shared" si="1"/>
        <v>3749.48</v>
      </c>
    </row>
    <row r="16" spans="1:9" ht="13.5" thickBot="1">
      <c r="A16" s="95"/>
      <c r="B16" s="13"/>
      <c r="C16" s="14"/>
      <c r="D16" s="96"/>
      <c r="E16" s="97"/>
      <c r="F16" s="98" t="s">
        <v>43</v>
      </c>
      <c r="G16" s="99"/>
      <c r="H16" s="100"/>
      <c r="I16" s="117">
        <f>SUM(I9:I15)</f>
        <v>118052.7</v>
      </c>
    </row>
    <row r="17" spans="1:9" ht="13.5" thickBot="1">
      <c r="A17" s="115"/>
      <c r="B17" s="13"/>
      <c r="C17" s="14"/>
      <c r="D17" s="111"/>
      <c r="E17" s="112"/>
      <c r="F17" s="113"/>
      <c r="G17" s="116"/>
      <c r="H17" s="114"/>
      <c r="I17" s="101"/>
    </row>
    <row r="18" spans="1:9" ht="13.5" thickBot="1">
      <c r="A18" s="138"/>
      <c r="B18" s="139"/>
      <c r="C18" s="139"/>
      <c r="D18" s="139"/>
      <c r="E18" s="139"/>
      <c r="F18" s="139"/>
      <c r="G18" s="139"/>
      <c r="H18" s="139"/>
      <c r="I18" s="140"/>
    </row>
    <row r="19" spans="1:9" ht="13.5" thickBot="1">
      <c r="A19" s="144"/>
      <c r="B19" s="145"/>
      <c r="C19" s="141" t="s">
        <v>29</v>
      </c>
      <c r="D19" s="142"/>
      <c r="E19" s="142"/>
      <c r="F19" s="142"/>
      <c r="G19" s="142"/>
      <c r="H19" s="143"/>
      <c r="I19" s="109">
        <f>I16</f>
        <v>118052.7</v>
      </c>
    </row>
    <row r="20" spans="1:9">
      <c r="A20" s="1"/>
    </row>
    <row r="21" spans="1:9">
      <c r="A21" s="1"/>
      <c r="E21" s="134" t="s">
        <v>55</v>
      </c>
      <c r="F21" s="135"/>
      <c r="G21" s="135"/>
      <c r="H21" s="135"/>
      <c r="I21" s="135"/>
    </row>
    <row r="22" spans="1:9">
      <c r="A22" s="1"/>
      <c r="E22" s="86"/>
      <c r="F22" s="87"/>
      <c r="G22" s="87"/>
      <c r="H22" s="87"/>
      <c r="I22" s="87"/>
    </row>
    <row r="23" spans="1:9" ht="13.5" thickBot="1">
      <c r="A23" s="1"/>
      <c r="C23" s="5"/>
    </row>
    <row r="24" spans="1:9">
      <c r="A24" s="1"/>
      <c r="C24" s="15" t="s">
        <v>13</v>
      </c>
      <c r="G24" s="4"/>
    </row>
    <row r="25" spans="1:9">
      <c r="A25" s="1"/>
      <c r="C25" s="75" t="s">
        <v>32</v>
      </c>
    </row>
    <row r="26" spans="1:9">
      <c r="A26" s="1"/>
    </row>
    <row r="27" spans="1:9">
      <c r="A27" s="1"/>
    </row>
    <row r="28" spans="1:9">
      <c r="A28" s="1"/>
    </row>
    <row r="29" spans="1:9">
      <c r="A29" s="1"/>
    </row>
    <row r="30" spans="1:9">
      <c r="A30" s="1"/>
    </row>
    <row r="31" spans="1:9">
      <c r="A31" s="1"/>
    </row>
    <row r="32" spans="1:9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</sheetData>
  <mergeCells count="10">
    <mergeCell ref="A1:I1"/>
    <mergeCell ref="H4:I4"/>
    <mergeCell ref="B7:C7"/>
    <mergeCell ref="E21:I21"/>
    <mergeCell ref="G2:H2"/>
    <mergeCell ref="C2:F2"/>
    <mergeCell ref="A18:I18"/>
    <mergeCell ref="C19:H19"/>
    <mergeCell ref="A19:B19"/>
    <mergeCell ref="A2:B2"/>
  </mergeCells>
  <phoneticPr fontId="30" type="noConversion"/>
  <printOptions horizontalCentered="1" verticalCentered="1"/>
  <pageMargins left="0.43307086614173229" right="0.15748031496062992" top="0.59055118110236227" bottom="0.35433070866141736" header="0.35433070866141736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L18" sqref="L18"/>
    </sheetView>
  </sheetViews>
  <sheetFormatPr defaultRowHeight="12.75"/>
  <cols>
    <col min="2" max="2" width="26.7109375" bestFit="1" customWidth="1"/>
    <col min="3" max="3" width="13" customWidth="1"/>
    <col min="4" max="4" width="18" customWidth="1"/>
    <col min="5" max="5" width="19.85546875" customWidth="1"/>
    <col min="6" max="6" width="31.140625" customWidth="1"/>
  </cols>
  <sheetData>
    <row r="1" spans="1:6" ht="18">
      <c r="A1" s="159" t="s">
        <v>14</v>
      </c>
      <c r="B1" s="160"/>
      <c r="C1" s="160"/>
      <c r="D1" s="160"/>
      <c r="E1" s="160"/>
      <c r="F1" s="161"/>
    </row>
    <row r="2" spans="1:6" ht="15">
      <c r="A2" s="156" t="s">
        <v>15</v>
      </c>
      <c r="B2" s="157"/>
      <c r="C2" s="157"/>
      <c r="D2" s="157"/>
      <c r="E2" s="157"/>
      <c r="F2" s="158"/>
    </row>
    <row r="3" spans="1:6">
      <c r="A3" s="153" t="s">
        <v>16</v>
      </c>
      <c r="B3" s="154"/>
      <c r="C3" s="154"/>
      <c r="D3" s="154"/>
      <c r="E3" s="154"/>
      <c r="F3" s="155"/>
    </row>
    <row r="4" spans="1:6" ht="15">
      <c r="A4" s="150" t="s">
        <v>30</v>
      </c>
      <c r="B4" s="151"/>
      <c r="C4" s="151"/>
      <c r="D4" s="151"/>
      <c r="E4" s="151"/>
      <c r="F4" s="152"/>
    </row>
    <row r="5" spans="1:6" ht="15">
      <c r="A5" s="76"/>
      <c r="B5" s="23"/>
      <c r="C5" s="23"/>
      <c r="D5" s="23"/>
      <c r="E5" s="23"/>
      <c r="F5" s="120"/>
    </row>
    <row r="6" spans="1:6" ht="18">
      <c r="A6" s="168" t="s">
        <v>17</v>
      </c>
      <c r="B6" s="169"/>
      <c r="C6" s="169"/>
      <c r="D6" s="169"/>
      <c r="E6" s="169"/>
      <c r="F6" s="170"/>
    </row>
    <row r="7" spans="1:6" ht="12.75" customHeight="1">
      <c r="A7" s="176"/>
      <c r="B7" s="177"/>
      <c r="C7" s="177"/>
      <c r="D7" s="177"/>
      <c r="E7" s="177"/>
      <c r="F7" s="178"/>
    </row>
    <row r="8" spans="1:6" ht="13.5" customHeight="1" thickBot="1">
      <c r="A8" s="179"/>
      <c r="B8" s="180"/>
      <c r="C8" s="180"/>
      <c r="D8" s="180"/>
      <c r="E8" s="180"/>
      <c r="F8" s="181"/>
    </row>
    <row r="9" spans="1:6" ht="16.5" thickBot="1">
      <c r="A9" s="171" t="s">
        <v>18</v>
      </c>
      <c r="B9" s="172"/>
      <c r="C9" s="172"/>
      <c r="D9" s="173"/>
      <c r="E9" s="174" t="s">
        <v>19</v>
      </c>
      <c r="F9" s="175"/>
    </row>
    <row r="10" spans="1:6" ht="16.5" thickBot="1">
      <c r="A10" s="171" t="s">
        <v>20</v>
      </c>
      <c r="B10" s="172"/>
      <c r="C10" s="172"/>
      <c r="D10" s="173"/>
      <c r="E10" s="182" t="s">
        <v>54</v>
      </c>
      <c r="F10" s="183"/>
    </row>
    <row r="11" spans="1:6" ht="16.5" thickBot="1">
      <c r="A11" s="171" t="s">
        <v>21</v>
      </c>
      <c r="B11" s="172"/>
      <c r="C11" s="172"/>
      <c r="D11" s="172"/>
      <c r="E11" s="166">
        <v>43593</v>
      </c>
      <c r="F11" s="167"/>
    </row>
    <row r="12" spans="1:6">
      <c r="A12" s="24"/>
      <c r="B12" s="25"/>
      <c r="C12" s="25"/>
      <c r="D12" s="25"/>
      <c r="E12" s="164"/>
      <c r="F12" s="165"/>
    </row>
    <row r="13" spans="1:6" ht="16.5" thickBot="1">
      <c r="A13" s="24"/>
      <c r="B13" s="25"/>
      <c r="C13" s="25"/>
      <c r="D13" s="25"/>
      <c r="E13" s="162" t="s">
        <v>22</v>
      </c>
      <c r="F13" s="163"/>
    </row>
    <row r="14" spans="1:6" ht="16.5" thickBot="1">
      <c r="A14" s="26" t="s">
        <v>23</v>
      </c>
      <c r="B14" s="27" t="s">
        <v>24</v>
      </c>
      <c r="C14" s="28" t="s">
        <v>25</v>
      </c>
      <c r="D14" s="29" t="s">
        <v>26</v>
      </c>
      <c r="E14" s="148">
        <v>1</v>
      </c>
      <c r="F14" s="149"/>
    </row>
    <row r="15" spans="1:6" ht="13.5" thickBot="1">
      <c r="A15" s="30"/>
      <c r="B15" s="31"/>
      <c r="C15" s="32" t="s">
        <v>7</v>
      </c>
      <c r="D15" s="33" t="s">
        <v>23</v>
      </c>
      <c r="E15" s="34" t="s">
        <v>7</v>
      </c>
      <c r="F15" s="35" t="s">
        <v>27</v>
      </c>
    </row>
    <row r="16" spans="1:6">
      <c r="A16" s="24"/>
      <c r="B16" s="36"/>
      <c r="C16" s="26"/>
      <c r="D16" s="25"/>
      <c r="E16" s="118"/>
      <c r="F16" s="121"/>
    </row>
    <row r="17" spans="1:6">
      <c r="A17" s="38">
        <v>1</v>
      </c>
      <c r="B17" s="39" t="str">
        <f>ORÇAMENTO!$C$8</f>
        <v>Faixas elevadas</v>
      </c>
      <c r="C17" s="44">
        <f>D17/$D$20*100</f>
        <v>100</v>
      </c>
      <c r="D17" s="40">
        <f>ORÇAMENTO!I16</f>
        <v>118052.7</v>
      </c>
      <c r="E17" s="41">
        <v>1</v>
      </c>
      <c r="F17" s="122">
        <f>D17*E17</f>
        <v>118052.7</v>
      </c>
    </row>
    <row r="18" spans="1:6">
      <c r="A18" s="119"/>
      <c r="B18" s="39"/>
      <c r="C18" s="44"/>
      <c r="D18" s="40"/>
      <c r="E18" s="41"/>
      <c r="F18" s="122"/>
    </row>
    <row r="19" spans="1:6">
      <c r="A19" s="43"/>
      <c r="B19" s="42"/>
      <c r="C19" s="45"/>
      <c r="D19" s="40"/>
      <c r="E19" s="41"/>
      <c r="F19" s="122"/>
    </row>
    <row r="20" spans="1:6">
      <c r="A20" s="46"/>
      <c r="B20" s="42"/>
      <c r="C20" s="44">
        <v>100</v>
      </c>
      <c r="D20" s="47">
        <f>SUM(D17:D17)</f>
        <v>118052.7</v>
      </c>
      <c r="E20" s="48">
        <f>F20/D21*100</f>
        <v>100</v>
      </c>
      <c r="F20" s="122">
        <f>SUM(F17:F17)</f>
        <v>118052.7</v>
      </c>
    </row>
    <row r="21" spans="1:6" ht="13.5" thickBot="1">
      <c r="A21" s="49"/>
      <c r="B21" s="50"/>
      <c r="C21" s="51">
        <f>C20</f>
        <v>100</v>
      </c>
      <c r="D21" s="52">
        <f>D20</f>
        <v>118052.7</v>
      </c>
      <c r="E21" s="53">
        <f>E20</f>
        <v>100</v>
      </c>
      <c r="F21" s="123">
        <f>F20</f>
        <v>118052.7</v>
      </c>
    </row>
    <row r="22" spans="1:6">
      <c r="A22" s="25"/>
      <c r="B22" s="25"/>
      <c r="C22" s="124"/>
      <c r="D22" s="125"/>
      <c r="E22" s="126"/>
      <c r="F22" s="37"/>
    </row>
    <row r="23" spans="1:6">
      <c r="A23" s="25"/>
      <c r="B23" s="25"/>
      <c r="C23" s="124"/>
      <c r="D23" s="125"/>
      <c r="E23" s="126"/>
      <c r="F23" s="37"/>
    </row>
    <row r="24" spans="1:6">
      <c r="A24" s="54"/>
      <c r="B24" s="54"/>
      <c r="C24" s="54"/>
      <c r="D24" s="54"/>
      <c r="E24" s="55"/>
      <c r="F24" s="56"/>
    </row>
    <row r="25" spans="1:6" ht="13.5" thickBot="1">
      <c r="A25" s="54"/>
      <c r="B25" s="54" t="str">
        <f>ORÇAMENTO!$E$21</f>
        <v>São Joaquim, 14 de maio de 2019.</v>
      </c>
      <c r="C25" s="54"/>
      <c r="D25" s="54"/>
      <c r="E25" s="32"/>
      <c r="F25" s="56"/>
    </row>
    <row r="26" spans="1:6">
      <c r="A26" s="54"/>
      <c r="B26" s="54"/>
      <c r="C26" s="54"/>
      <c r="D26" s="54"/>
      <c r="E26" s="55" t="str">
        <f>ORÇAMENTO!$C$24</f>
        <v>Luciano Broering Alves</v>
      </c>
      <c r="F26" s="56"/>
    </row>
    <row r="27" spans="1:6">
      <c r="A27" s="54"/>
      <c r="B27" s="54"/>
      <c r="C27" s="54"/>
      <c r="D27" s="54"/>
      <c r="E27" s="55" t="str">
        <f>ORÇAMENTO!$C$25</f>
        <v>CREA/SC - 124887-3</v>
      </c>
      <c r="F27" s="56"/>
    </row>
    <row r="28" spans="1:6">
      <c r="A28" s="54"/>
      <c r="B28" s="54"/>
      <c r="C28" s="54"/>
      <c r="D28" s="54"/>
      <c r="E28" s="55"/>
      <c r="F28" s="56"/>
    </row>
    <row r="29" spans="1:6">
      <c r="A29" s="54"/>
      <c r="B29" s="54"/>
      <c r="C29" s="54"/>
      <c r="D29" s="54"/>
      <c r="E29" s="55"/>
      <c r="F29" s="56"/>
    </row>
  </sheetData>
  <mergeCells count="15">
    <mergeCell ref="E14:F14"/>
    <mergeCell ref="A4:F4"/>
    <mergeCell ref="A3:F3"/>
    <mergeCell ref="A2:F2"/>
    <mergeCell ref="A1:F1"/>
    <mergeCell ref="E13:F13"/>
    <mergeCell ref="E12:F12"/>
    <mergeCell ref="E11:F11"/>
    <mergeCell ref="A6:F6"/>
    <mergeCell ref="A9:D9"/>
    <mergeCell ref="A10:D10"/>
    <mergeCell ref="A11:D11"/>
    <mergeCell ref="E9:F9"/>
    <mergeCell ref="A7:F8"/>
    <mergeCell ref="E10:F10"/>
  </mergeCells>
  <pageMargins left="0.39370078740157483" right="0" top="0.78740157480314965" bottom="0.78740157480314965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Matos Pereira</cp:lastModifiedBy>
  <cp:lastPrinted>2019-05-08T17:01:25Z</cp:lastPrinted>
  <dcterms:created xsi:type="dcterms:W3CDTF">2010-07-02T13:09:17Z</dcterms:created>
  <dcterms:modified xsi:type="dcterms:W3CDTF">2019-06-10T17:30:11Z</dcterms:modified>
</cp:coreProperties>
</file>