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690F46-4D5E-4312-8238-847FD2546A8D}" xr6:coauthVersionLast="37" xr6:coauthVersionMax="37" xr10:uidLastSave="{00000000-0000-0000-0000-000000000000}"/>
  <bookViews>
    <workbookView xWindow="0" yWindow="0" windowWidth="24000" windowHeight="9525" activeTab="1" xr2:uid="{00000000-000D-0000-FFFF-FFFF00000000}"/>
  </bookViews>
  <sheets>
    <sheet name="Reajustes" sheetId="2" r:id="rId1"/>
    <sheet name="200 dias" sheetId="1" r:id="rId2"/>
    <sheet name="Adjudicação Processo 01-2019" sheetId="3" r:id="rId3"/>
    <sheet name="Processo 04-2019" sheetId="4" r:id="rId4"/>
    <sheet name="Plan3" sheetId="5" r:id="rId5"/>
  </sheets>
  <definedNames>
    <definedName name="_xlnm._FilterDatabase" localSheetId="1" hidden="1">'200 dias'!$A$1:$J$36</definedName>
    <definedName name="_xlnm._FilterDatabase" localSheetId="2" hidden="1">'Adjudicação Processo 01-2019'!$A$1:$L$51</definedName>
    <definedName name="_xlnm.Print_Area" localSheetId="1">'200 dias'!$A$1:$J$38</definedName>
    <definedName name="_xlnm.Print_Area" localSheetId="2">'Adjudicação Processo 01-2019'!$A$1:$L$50</definedName>
    <definedName name="_xlnm.Print_Area" localSheetId="3">'Processo 04-2019'!$A$1:$I$3</definedName>
    <definedName name="_xlnm.Print_Area" localSheetId="0">Reajustes!$A$1:$G$6</definedName>
  </definedNames>
  <calcPr calcId="179021"/>
</workbook>
</file>

<file path=xl/calcChain.xml><?xml version="1.0" encoding="utf-8"?>
<calcChain xmlns="http://schemas.openxmlformats.org/spreadsheetml/2006/main">
  <c r="J21" i="1" l="1"/>
  <c r="I21" i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J2" i="1" l="1"/>
  <c r="J20" i="1"/>
  <c r="I2" i="4" l="1"/>
  <c r="I3" i="4" l="1"/>
  <c r="L24" i="3"/>
  <c r="L28" i="3"/>
  <c r="L26" i="3"/>
  <c r="L27" i="3"/>
  <c r="L29" i="3"/>
  <c r="L30" i="3"/>
  <c r="L42" i="3"/>
  <c r="L43" i="3"/>
  <c r="L8" i="3"/>
  <c r="L31" i="3"/>
  <c r="L9" i="3"/>
  <c r="L25" i="3"/>
  <c r="L32" i="3"/>
  <c r="L33" i="3"/>
  <c r="L34" i="3"/>
  <c r="L35" i="3"/>
  <c r="L10" i="3"/>
  <c r="L11" i="3"/>
  <c r="L36" i="3"/>
  <c r="L12" i="3"/>
  <c r="L5" i="3"/>
  <c r="L44" i="3"/>
  <c r="L6" i="3"/>
  <c r="L13" i="3"/>
  <c r="L45" i="3"/>
  <c r="L46" i="3"/>
  <c r="L37" i="3"/>
  <c r="L14" i="3"/>
  <c r="L38" i="3"/>
  <c r="L15" i="3"/>
  <c r="L16" i="3"/>
  <c r="L17" i="3"/>
  <c r="L18" i="3"/>
  <c r="L47" i="3"/>
  <c r="L19" i="3"/>
  <c r="L20" i="3"/>
  <c r="L21" i="3"/>
  <c r="L39" i="3"/>
  <c r="L22" i="3"/>
  <c r="L2" i="3"/>
  <c r="L3" i="3"/>
  <c r="L23" i="3"/>
  <c r="L48" i="3"/>
  <c r="L49" i="3"/>
  <c r="L50" i="3"/>
  <c r="L40" i="3"/>
  <c r="L41" i="3"/>
  <c r="L4" i="3"/>
  <c r="L7" i="3"/>
  <c r="K4" i="3"/>
  <c r="J4" i="3"/>
  <c r="K3" i="3"/>
  <c r="J3" i="3"/>
  <c r="K2" i="3"/>
  <c r="J2" i="3"/>
  <c r="K22" i="3"/>
  <c r="J22" i="3"/>
  <c r="K39" i="3"/>
  <c r="J39" i="3"/>
  <c r="K21" i="3"/>
  <c r="J21" i="3"/>
  <c r="K20" i="3"/>
  <c r="J20" i="3"/>
  <c r="K19" i="3"/>
  <c r="J19" i="3"/>
  <c r="K47" i="3"/>
  <c r="J47" i="3"/>
  <c r="K18" i="3"/>
  <c r="J18" i="3"/>
  <c r="K17" i="3"/>
  <c r="J17" i="3"/>
  <c r="K16" i="3"/>
  <c r="J16" i="3"/>
  <c r="K15" i="3"/>
  <c r="J15" i="3"/>
  <c r="K38" i="3"/>
  <c r="J38" i="3"/>
  <c r="K14" i="3"/>
  <c r="J14" i="3"/>
  <c r="K37" i="3"/>
  <c r="J37" i="3"/>
  <c r="K46" i="3"/>
  <c r="J46" i="3"/>
  <c r="K45" i="3"/>
  <c r="J45" i="3"/>
  <c r="K13" i="3"/>
  <c r="J13" i="3"/>
  <c r="K6" i="3"/>
  <c r="J6" i="3"/>
  <c r="K44" i="3"/>
  <c r="J44" i="3"/>
  <c r="K5" i="3"/>
  <c r="J5" i="3"/>
  <c r="K12" i="3"/>
  <c r="J12" i="3"/>
  <c r="K36" i="3"/>
  <c r="J36" i="3"/>
  <c r="K11" i="3"/>
  <c r="J11" i="3"/>
  <c r="K10" i="3"/>
  <c r="J10" i="3"/>
  <c r="K35" i="3"/>
  <c r="J35" i="3"/>
  <c r="K34" i="3"/>
  <c r="J34" i="3"/>
  <c r="K33" i="3"/>
  <c r="J33" i="3"/>
  <c r="K32" i="3"/>
  <c r="J32" i="3"/>
  <c r="K25" i="3"/>
  <c r="J25" i="3"/>
  <c r="K9" i="3"/>
  <c r="J9" i="3"/>
  <c r="K31" i="3"/>
  <c r="J31" i="3"/>
  <c r="K8" i="3"/>
  <c r="J8" i="3"/>
  <c r="K43" i="3"/>
  <c r="J43" i="3"/>
  <c r="K42" i="3"/>
  <c r="J42" i="3"/>
  <c r="K30" i="3"/>
  <c r="J30" i="3"/>
  <c r="K29" i="3"/>
  <c r="J29" i="3"/>
  <c r="K27" i="3"/>
  <c r="J27" i="3"/>
  <c r="K26" i="3"/>
  <c r="J26" i="3"/>
  <c r="K28" i="3"/>
  <c r="J28" i="3"/>
  <c r="K7" i="3"/>
  <c r="J7" i="3"/>
  <c r="J51" i="3" l="1"/>
  <c r="K51" i="3"/>
  <c r="L51" i="3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I3" i="2"/>
  <c r="I4" i="2"/>
  <c r="I5" i="2"/>
  <c r="I6" i="2"/>
  <c r="I2" i="2"/>
  <c r="J22" i="1" l="1"/>
  <c r="H17" i="1"/>
  <c r="G17" i="1"/>
  <c r="G6" i="2" l="1"/>
  <c r="G5" i="2" l="1"/>
  <c r="G4" i="2"/>
  <c r="G3" i="2"/>
  <c r="G2" i="2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H22" i="1" l="1"/>
  <c r="G22" i="1"/>
</calcChain>
</file>

<file path=xl/sharedStrings.xml><?xml version="1.0" encoding="utf-8"?>
<sst xmlns="http://schemas.openxmlformats.org/spreadsheetml/2006/main" count="405" uniqueCount="181">
  <si>
    <t>Descrição</t>
  </si>
  <si>
    <t>KM</t>
  </si>
  <si>
    <t xml:space="preserve"> Valor / KM</t>
  </si>
  <si>
    <t xml:space="preserve">     Carro</t>
  </si>
  <si>
    <t>Valor em 10 Meses</t>
  </si>
  <si>
    <t>Valor em 11 Meses</t>
  </si>
  <si>
    <t>Ônibus
Numero de passageiros  40</t>
  </si>
  <si>
    <t>Kombi
Numero de passageiros 8</t>
  </si>
  <si>
    <t>Carro de passeio numero de passageiros 4</t>
  </si>
  <si>
    <t>Micro-ônibus numero de passageiros 25</t>
  </si>
  <si>
    <t>Van numero de passageiros 15</t>
  </si>
  <si>
    <t>Reajuste</t>
  </si>
  <si>
    <t xml:space="preserve">Transporte escolar saindo da Fazenda Domingos Borges até Três Pedrinhas, pasando pela fazenda do Sr. Valtamir Vieira Figueiredo,  período matutino </t>
  </si>
  <si>
    <t xml:space="preserve">Transporte escolar saindo da  Fazenda São Luiz, passando pela localidade do Boqueirão, Três Pedrinhas, indo até o distrito de São Sebastião do Arvoredo Período matutino </t>
  </si>
  <si>
    <t>Transporte escolar saindo dos Baios passando pela Invernadinha indo até  E.E.B.M.Jarbas Amarante Ferreira  Período vespertino.</t>
  </si>
  <si>
    <t>Transporte escolar saindo da fazenda do Senhor  Flavio Martins, até São Joaquim,  período vespertino.</t>
  </si>
  <si>
    <t xml:space="preserve">Transporte escolar saindo  da localidade do  Despraiado e arredores  passando pelas residências dos Senhores Vilmar Zanete, Manoel Cassemiro, Dienaro e pela Fazenda Mantiqueira fazenda do Sr. Jair Dom, fazenda Ari Dom,fazenda da Helena até a estrada geral próximo ao Senhor João Dom, indo até escola do Despraiado no período vespertino. </t>
  </si>
  <si>
    <t>Transporte escolar saindo dos Arredores de São Francisco Xavier, até a escola  da mesma localidade e saindo da localidade de São Francisco Xavier até a Ponte  da Goiabeira Período matutino e vespertino</t>
  </si>
  <si>
    <t>Transporte escolar da localidade de São João de Pelotas, passando pelo distrito de  São Sebastião do  Arvoredo, até São Joaquim nas escolas estaduais. Período matutino</t>
  </si>
  <si>
    <t>Transporte escolar saindo da fazenda do   Dr. Ivanildo até a estrada geral da localidade do Boava, período vespertino</t>
  </si>
  <si>
    <t>Transporte escolar saindo da localidade do Cadete, passando pelas fazendas dos Senhores  Sagui, Fidelis, Isac, até a Ponte do Rio Lavatudo até a localidade de Santa Isabel, período vespertino</t>
  </si>
  <si>
    <t xml:space="preserve">Transporte escolar saindo do  Fundo da Lamoa localidade do (Boava), até as escolas do centro da cidade de São Joaquim,  período matutino. </t>
  </si>
  <si>
    <t xml:space="preserve">Transporte escolar saindo da Fazenda do Senhor Narcizo, São Paulo Velho, até a estrada geral da localidade do Despraiado, período vespertino. </t>
  </si>
  <si>
    <t xml:space="preserve">Transporte escolar saindo do Fundo do Alecrim até o Rio, passando pelas propriedades dos Senhores Adílio Mendonça, Marcos Pagani, Marconi Pagani, até a estrada Geral da loclidade do Bentinho, período matutino. </t>
  </si>
  <si>
    <t>Transporte escolar saindo da Fazenda dos Abatt, passando pela antiga Serraria Cruz de Malta, passando pela localidade da Chapada Bonita fazenda do Senhor João Thomas até a cidade de São Joaquim, período matutino.</t>
  </si>
  <si>
    <t>Transporte escolar saindo da localidade  dos Baios, Invernadinha, passando na fazenda do Senhor Lauro Zandonadi vindo até Corujas e Arroio do Pires, até são Joaquim.</t>
  </si>
  <si>
    <t>Transporte escolar saindo da localidade de Criuvas retornando a estrada geral da localidade do Despraiado, período vespertino</t>
  </si>
  <si>
    <t>Valor em 200 dias letivos</t>
  </si>
  <si>
    <t>Transporte escolar saindo de frente a  capela da localidade do Cruzeiro, até São Joaquim, período matutino e vespertino.</t>
  </si>
  <si>
    <t>Transporte escolar saindo da Fazenda Colégio até a estrada geral da loclaidade da Estância do Meio, período matutino.</t>
  </si>
  <si>
    <t>TRANSPORTE EMERGENCIAL PARA SUPORTE AOS ONIBUS DA PREFEITURA QUANDO OS MESMOS ESTIVEREM EM MANUTENÇÃO OU EM QUALQUER IMPOSSIBILIDADE  PARA TRAFEGAR.</t>
  </si>
  <si>
    <t>Transporte escolar saindo  da Varginha  do Cruzeiro passando pela Fazenda do Senhor Eugenio Hugen Pagani, até o trevo da localidade do Cruzeiro, indo até o pomar do Sr. Massau Shimizu, período matutino.</t>
  </si>
  <si>
    <t>Transporte escolar saindo da fazenda mantiqueira, indo até a estrada geral da localidade do Despraiado, período vespertino.</t>
  </si>
  <si>
    <t>Obs. Todas as linhas esta sujeitas a medição da quilometragem, alteração para mais ou para menos, também podento sofrer alteração com: transferêcia, desistência ou matrícula de novos alunos.</t>
  </si>
  <si>
    <t>Transporte escolar saindo do sumidouro e arredores até a estrada geral, período vespertino</t>
  </si>
  <si>
    <t xml:space="preserve">Transporte escolar saindo de São Joaquim, indo até o Arroio do Pires, passando pela fazenda do Sr. Lauro Zandonadi, retornando as escolas da cidade, período matutino. </t>
  </si>
  <si>
    <t>Transporte escolar saindo da localidade  de São Miguel do Caimba, Vermelhas, passando pelo pomar do Sr José da Roça, até a localidade de Santa Isabel na EBM João Inácio de Mello, período vespertino.</t>
  </si>
  <si>
    <t>Transporte escolar saindo da rodovia 438 até a  Fazenda do SR. Inácio Demeciano, indo até a Fazenda Palmas e Dall Fruta ,  e retornando a BR e vindo até  as escolas de São Joaquim, período matutino</t>
  </si>
  <si>
    <t>Veículo com capacidade de até 25 passageiros</t>
  </si>
  <si>
    <t>Veículo com capacidade de até 40 passageiros</t>
  </si>
  <si>
    <t xml:space="preserve">Veículo com capacidade de até 15 passageiros </t>
  </si>
  <si>
    <t>Veículo com capacidade de até 12 passageiros</t>
  </si>
  <si>
    <t>Veículo com capacidade de até 04 passageiros</t>
  </si>
  <si>
    <t>* Quantidade ilimitada de propostas por transportador, porém o lance será limitado por quantidade de veículos de cada transportador.</t>
  </si>
  <si>
    <t>* Entrega e conferência da proposta e da documentação inclusive a do veículo anterior ao dia da licitação</t>
  </si>
  <si>
    <t>Informações importantes para o processo licitatório:</t>
  </si>
  <si>
    <t xml:space="preserve">* Licitantes que entregarem a proposta e derem lance até a quantidade de veículos que possuirem, deverão declinar das demais propostasem, caso não o façam e forem contemplados por mais linhas, não poderão desistir do item, sendo assim serão penalizados conforme o edital com multa que equivale de 1% à 10% do valor da proposta.  </t>
  </si>
  <si>
    <t>* Os licitantes deverão apresentar vistoria veícular de empresas especializada em Transporte escolar</t>
  </si>
  <si>
    <t>* A Fiscalização do veículo será feita na assinatura do contrato</t>
  </si>
  <si>
    <t>* A prestação de servíços não poderá iniciar antes da assinatura do contrato, caso contrario não será efetivado pagamento</t>
  </si>
  <si>
    <t>Rede de ensino</t>
  </si>
  <si>
    <t>Municipal</t>
  </si>
  <si>
    <t>Municipal e Estadual</t>
  </si>
  <si>
    <t>Estadual</t>
  </si>
  <si>
    <t>Transporte escolar saindo da localidade do Despraiado, em frente a escola até a cidade, período matutino, e retornando ao meio dia indo a EEBM Attilia Cechinel Nezi, e no período vespertino saindo da escola indo até a tafona do Lotin, retornando a São Joaquim, período matutino e vespertino.</t>
  </si>
  <si>
    <t>Transporte escolar saindo Pomar do Sr. Edinei, passando pela Lagoinha, Sr. Santo Tasca, passando pela fazenda do Sr Inácio Ezequiel até a escola da localidade de Pericó, período matutino e noturno (fazer medição período noturno)</t>
  </si>
  <si>
    <t>Transporte escolar saindo do Sítio do Tio Daia e arredores até a localidade de Pericó, período matutino.</t>
  </si>
  <si>
    <t xml:space="preserve">Transporte escolar saindo da localidade de Santa Isabel, Costa do Rio Lavatudo até a localidade de Santa Isabel, passando pela fazenda do Senhor Zani Fabre, e pela Fazenda do Senhor  Generoso,período vespertino. </t>
  </si>
  <si>
    <t>Transporte escolar saindo da localidade do  Pinhal, passando na propriedade do Sr Pedro Souza Lorenzeth até Pericó, período matutino.</t>
  </si>
  <si>
    <t>Transporte escolar saindo da localidade de Santa Isabel  ponte do Rio Lavatudo, Monte Alegre, Biba, Santa Rita , até São Joaquim, período matutino.</t>
  </si>
  <si>
    <t>Transporte escolar saindo da localidade de Santa Isabel  ponte do Rio Lavatudo, Monte Alegre, Biba, Santa Rita , até São Joaquim, período noturno.</t>
  </si>
  <si>
    <t>Transporte escolar saindo da fazenda da Senhora Julia e arredores até a localidade do Cruzeiro até São Joaquim, período noturno.</t>
  </si>
  <si>
    <t>* Termo da referida KM licitada;</t>
  </si>
  <si>
    <t>Transporte escolar saindo da localidade de São Sebastião do Arvoredo, indo até a localidade de São Francisco Xavier e retornando a São Joaquim, no período noturno( ver número de alunos)</t>
  </si>
  <si>
    <t>*Solicitar de todos os terceirizados o Atestado de Frequência dos alunos da rede municipal e estadual</t>
  </si>
  <si>
    <t>Transporte escolar saindo da fazenda da Senhora Julia e arredores até a localidade do Cruzeiro até São Joaquim, sendo  02 veíclos ônibus para esta linha, período matutino.</t>
  </si>
  <si>
    <t xml:space="preserve">Transporte escolar saindo de São Joaquim, até a localidade do Boava Fundo da Lamoa retornando a EEBM Jarbas Amarante Ferreira, período vespertino.                         </t>
  </si>
  <si>
    <t>Transporte saindo do Distrito de Santa Isabel, ponte do Rio Lavatudo até a entrada de Morros Altos, retornando a Santa Isabel e também distrito de Santa Isabel e arredores passando no pomar do Pirata até Santa Rita, período matutino e vespertino.</t>
  </si>
  <si>
    <t>Transporte escolar saindo da localidade do Cruzeiro, passando pela residências dos Senhores Juca e Edson, indo até os Clementes e voltando a localidade do Cruzeiro, período matutino e vespertino</t>
  </si>
  <si>
    <t>Transporte escolar saindo da Fazenda do Senhor  Rosendo e arredores, passando pelo sítio dos  Senhores Guimarães e Abatt, Faz.Marcos Pagani até a escola do Bentinho Período matutino</t>
  </si>
  <si>
    <t xml:space="preserve">Municipal </t>
  </si>
  <si>
    <t xml:space="preserve">Transporte escolar saindo da localidade de São Sebastião da Varzea passando pelas propriedades dos Senhores Marconi Camargo e Valdemar Grillo, indo a EBM Octávio Antunes de Souza e vice e versa, período matutino </t>
  </si>
  <si>
    <t>Transporte escolar saindo da localidade da Ronda, Fundo do Boava passando pela fazenda dos Senhores Anacleto Rosa, Roberto Pereira indo até a EEBM João Paulo Carvalho  Período matutino. Nesta mesma linha saída do Sr Rogério Padilha, até em frente ao Sr Wachiton Padilha( alunos do estado)</t>
  </si>
  <si>
    <t>Transporte escolar saindo da localidade do Luizinho de frente a EEBM João Paulo Carvalho até as escolas da cidade e vice e versa  período matutino. Nova Medição 2019</t>
  </si>
  <si>
    <t>Transporte escolar  saindo da Fazenda do Senhor Fernando Rissi, passando pelo Sr Ronaldo Padilha até a EEBM João Paulo Carvalho,(levando  alunos das escolas estaduais) seguindo pelos Mesquitas até a serraria seis  e retornando novamente a EEBM João Paulo Carvalho. (Sofreu alterações nova medição) período matutino</t>
  </si>
  <si>
    <t>Transporte escolar saindo da localidade do Luizinho de frente a Barreira Sanitária, até as escolas de São joaquim  e vise-versa, no período noturno.Fazer medição 2019</t>
  </si>
  <si>
    <t>Transporte escolar saindo do Pomar do Senhor Barroso, Campo do Gado e arredores, até a localidade do Cruzeiro passando pela  E.I.M. Encruzilhada do Cruzeiro desativada, período matutino e no vespertino deslocar alunos para as escolas da cidade</t>
  </si>
  <si>
    <t>Transporte escolar, saindo de São Joaquim até britador Batalhão e vice versa periodo matutino desmenbramento devido excesso número alunos veiculo Ônibus mesmo periodo linha 74.</t>
  </si>
  <si>
    <t>Transporte escolar, saindo de frente a prefeitura com professores do Arvoredo até o britador Batalhão retornando a cidade com alunos das escolas estaduais, periodo matutino e periodo vespertino mesmo trajeto, seguindo para escola Jarbas Amarante Ferreira ( Boava ), com alunos da rede pública municipal.</t>
  </si>
  <si>
    <t>Veículo Adaptado com capacidade de até 25 passageiros</t>
  </si>
  <si>
    <t>Transporte escolar saindo do Gramado passando pela localidade de São Sebastião da Várzea, vindo até as escolas de São Joaquim, período matutino. (Aluno Especial)</t>
  </si>
  <si>
    <t>Dif 2018/2019</t>
  </si>
  <si>
    <t>* Idade maxíma do veículo de 21 anos (ou seja fabricados até 1998)</t>
  </si>
  <si>
    <t>* Os veículos do Transporte Escolar Adaptados para alunos portadores de necessidades especiais</t>
  </si>
  <si>
    <t>* Adaptar o veículo quanto a obrigatoriedade dos educandos com 04 anos na Educação Infantil</t>
  </si>
  <si>
    <t>* Fazer conferência de toda a KM licitada; e estar ciente das condições das estradas</t>
  </si>
  <si>
    <t>Fornecedor</t>
  </si>
  <si>
    <t>Valor em Adjudicação</t>
  </si>
  <si>
    <t>10943 - Claudionei Fernandes</t>
  </si>
  <si>
    <t xml:space="preserve">12325 - Edmarcio Abatt Costa ME </t>
  </si>
  <si>
    <t>12350 - André Nunes Matos</t>
  </si>
  <si>
    <t>12357 - Marciano da Silva Rodrigues</t>
  </si>
  <si>
    <t>12360 - José Valdeci Cardoso</t>
  </si>
  <si>
    <t>12363 - Filpi Antunes Zanete</t>
  </si>
  <si>
    <t>12371 - Lauri Mendonça Ribeiro</t>
  </si>
  <si>
    <t>12412 - Joao Jorge dos Santos</t>
  </si>
  <si>
    <t>12493 - Teofilo da Silva Demeciano</t>
  </si>
  <si>
    <t>12679 - Luã Alano Pailha</t>
  </si>
  <si>
    <t>12684 - Adilon Nunes Zanete</t>
  </si>
  <si>
    <t>12685 - Sebastião Vieira Borges</t>
  </si>
  <si>
    <t>12690 - Lauro Candido Godinho</t>
  </si>
  <si>
    <t>12692 - Marcelo Batista</t>
  </si>
  <si>
    <t xml:space="preserve">12693 - Joao Arlindo </t>
  </si>
  <si>
    <t>12703 - Varlon Lima Aques</t>
  </si>
  <si>
    <t>12704 - Jonas Andrei Lubave</t>
  </si>
  <si>
    <t>12711 - João Valdir Vertuoso</t>
  </si>
  <si>
    <t>12712 - José Evandro Hugen</t>
  </si>
  <si>
    <t>12734 - Rodinero de Oliveira Rodrigues</t>
  </si>
  <si>
    <t>12773 - José Valdeci Padilha</t>
  </si>
  <si>
    <t>12786 - Nélio de Oliveira</t>
  </si>
  <si>
    <t>13332 - Gilsomar Matos</t>
  </si>
  <si>
    <t>13636 - Gian Lima da Rosa</t>
  </si>
  <si>
    <t>13644 - Marcionei Artismo</t>
  </si>
  <si>
    <t>13651 - Maria Salete Borges de Haro</t>
  </si>
  <si>
    <t>13689 - Denize dos Santos</t>
  </si>
  <si>
    <t>13969 - Mayara Santana</t>
  </si>
  <si>
    <t>13970 - Alceu Itamar Da Rosa</t>
  </si>
  <si>
    <t>13971 - João Batista Cardoso</t>
  </si>
  <si>
    <t>13988 - João Sidinei Mendonça Kister</t>
  </si>
  <si>
    <t>14077 - Ronaldo Batistela</t>
  </si>
  <si>
    <t>14185 - Antonio Mendonça de Farias</t>
  </si>
  <si>
    <t>14186 - Suany Lemos Antunes</t>
  </si>
  <si>
    <t>14188 - Camila Lemos Antunes</t>
  </si>
  <si>
    <t>14189 - Rafael Pires de Bona</t>
  </si>
  <si>
    <t>Dotações</t>
  </si>
  <si>
    <t xml:space="preserve">SANTA CATARINA           </t>
  </si>
  <si>
    <t>FUNDO MUNIC. DE EDUCACAO SAO JOAQUIM</t>
  </si>
  <si>
    <t>Relação da Despesa com Saldo Atual</t>
  </si>
  <si>
    <t>Código 
reduzido</t>
  </si>
  <si>
    <t xml:space="preserve">Dotação </t>
  </si>
  <si>
    <t>Descrição elemento</t>
  </si>
  <si>
    <t>Saúde</t>
  </si>
  <si>
    <t>Saldo Atual</t>
  </si>
  <si>
    <t xml:space="preserve">Entidade: </t>
  </si>
  <si>
    <t xml:space="preserve">PODER EXECUTIVO                                   </t>
  </si>
  <si>
    <t xml:space="preserve">FUNDO MUNICIPAL DE EDUCAÇAO                       </t>
  </si>
  <si>
    <t>Proj./Ativ.</t>
  </si>
  <si>
    <t>2.045</t>
  </si>
  <si>
    <t>MANUTENÇÃO DO TRANSPORTE ESCOLAR DO ENSINO INFANTIL CRECHES</t>
  </si>
  <si>
    <t xml:space="preserve">3.3.90.00.00.00.00.00 5001  </t>
  </si>
  <si>
    <t>Aplicacoes Diretas</t>
  </si>
  <si>
    <t xml:space="preserve">3.3.90.00.00.00.00.00 5036  </t>
  </si>
  <si>
    <t xml:space="preserve">3.3.90.00.00.00.00.00 5037  </t>
  </si>
  <si>
    <t>2.046</t>
  </si>
  <si>
    <t>MANUTENÇÃO DO TRANSPORTE ESCOLAR DO ENSINO INFANTIL PRÉ ESCOLA</t>
  </si>
  <si>
    <t>2.047</t>
  </si>
  <si>
    <t>MANUTENÇÃO DO TRANSPORTE ESCOLAR DO ENSINO FUNDAMENTAL</t>
  </si>
  <si>
    <t xml:space="preserve">3.3.90.00.00.00.00.00 5062  </t>
  </si>
  <si>
    <t>2.048</t>
  </si>
  <si>
    <t>MANUTENÇÃO DO TRANSPORTE ESCOLAR DO ENSINO MÉDIO</t>
  </si>
  <si>
    <t>Modalidade de Ensino</t>
  </si>
  <si>
    <t>Fundamental</t>
  </si>
  <si>
    <t>Infantil Pré Escola</t>
  </si>
  <si>
    <t>Infantil Creche</t>
  </si>
  <si>
    <t>Transporte escolar saindo da rodovia SC 114, indo até o Sítio Neri Nunes, passando pela fazenda do Senhor Alfeu Sá,passando pela comunidade de Morros Altos até a antiga do Senhor Tonico Preto retornando a SC, período matutino</t>
  </si>
  <si>
    <t>Médio</t>
  </si>
  <si>
    <t xml:space="preserve">FABIANO PADILHA
Secretário Municipal da Educação Cultura e Desporto
Fundo Municipal da Educação FME
</t>
  </si>
  <si>
    <t>Transporte escolar, saindo de frente a EEBM Jarbas Amarante Ferreira, localidade do Boava ate as  Escolas Estaduais de Ensino Médio no período noturno</t>
  </si>
  <si>
    <t>Dotação</t>
  </si>
  <si>
    <t>Veículo com capacidade de até 4 passageiros</t>
  </si>
  <si>
    <r>
      <t xml:space="preserve">Transporte escolar saindo de São Joaquim ,Boava e Grota do Cedro, até o encruzo da estrada geral retornando a escola e vice e versa período, vespertino </t>
    </r>
    <r>
      <rPr>
        <sz val="9"/>
        <color rgb="FFC00000"/>
        <rFont val="Bookman Old Style"/>
        <family val="1"/>
      </rPr>
      <t/>
    </r>
  </si>
  <si>
    <r>
      <t>Transporte escolar saindo da localidade de Criuvas, passando pelas residências do Senhor Diego Nezi, Isac Dom, Valmir Zanete até Escola Attília Cechinel Nezi ida e volta , período vespertino.</t>
    </r>
    <r>
      <rPr>
        <sz val="9"/>
        <color rgb="FFC00000"/>
        <rFont val="Bookman Old Style"/>
        <family val="1"/>
      </rPr>
      <t xml:space="preserve"> </t>
    </r>
  </si>
  <si>
    <t xml:space="preserve">Transporte escolar saindo da localidade de Chapada Bonita no trecho da Fazenda do Senhor Ilton Anselmo, até a estrada geral de acesso a Estância do Meio, período matutino. </t>
  </si>
  <si>
    <t xml:space="preserve">* Todas as linhas passarão por nova medicção em 2020. </t>
  </si>
  <si>
    <t xml:space="preserve">Transporte escolar saindo da  Fazenda São Luiz, passando pela localidade do Boqueirão, Três Pedrinhas, indo até o distrito de São Sebastião do Arvoredo (Período matutino) </t>
  </si>
  <si>
    <t xml:space="preserve">Transporte escolar  saindo da  fazenda colégio, passando pelo pomar do Sr,. Juca Goulart, fazenda Salvio Nunes  até a estrada geral da Estância do Meio, período matutino. ( Fazer nova medição 2020) </t>
  </si>
  <si>
    <t xml:space="preserve">Transporte escolar saindo da rodovia SC 114, indo até o Sítio Neri Nunes, passando pela fazenda do Senhor Alfeu Sá,passando pela comunidade de Morros Altos até a antiga propriedade do Senhor Tonico Preto retornando a SC, período matutino </t>
  </si>
  <si>
    <t>Transporte escolar saindo da localidade do Morro Grande passando pela fazenda dos Senhores, Jair Dom, Ari Dom,  até a estrada Geral, indo até a EBM Attília Cechinel Nezi na localidade do Despraiado período vespertino                 ( fazer nova medição em 2020)</t>
  </si>
  <si>
    <r>
      <t xml:space="preserve">Transporte escolar saindo de São Joaquim do Bairro Jardim Minuano, até a localidade do Luizinho, na EEBM João Paulo Carvalho, ida e volta, período matutino.  </t>
    </r>
    <r>
      <rPr>
        <sz val="9"/>
        <color rgb="FFC00000"/>
        <rFont val="Bookman Old Style"/>
        <family val="1"/>
      </rPr>
      <t xml:space="preserve">   </t>
    </r>
    <r>
      <rPr>
        <sz val="9"/>
        <color theme="1"/>
        <rFont val="Bookman Old Style"/>
        <family val="1"/>
      </rPr>
      <t xml:space="preserve">                   </t>
    </r>
  </si>
  <si>
    <t>Transporte escolar saindo da Fazenda Invernada do Correio, passando pela Brusca próximo ao Rio São Mateus, indo até o Farrapo no período matutino.      ( Fazer nova Medição 2020)</t>
  </si>
  <si>
    <t xml:space="preserve">Transporte escolar saindo da localidade de Santa Isabel, Costa do Rio Lavatudo até a EBM João Inácio de Melo, passando pela fazenda do Senhor Zani Fabre, e pela Fazenda do Senhor  Generoso,período vespertino. </t>
  </si>
  <si>
    <t xml:space="preserve">Transporte escolar saindo da localidade do  Pinhal, passando na propriedade do Sr Pedro Souza Lorenzeth até a EBM José Sasturninio de Souza e Oliveira Pericó, período matutino. </t>
  </si>
  <si>
    <t xml:space="preserve">Transporte escolar saindo da fazenda do   Dr. Ivanildo até a escola Jarbas Amarante Ferreira, localidade do Boava, período matutino CEI  e vespertino Escola. </t>
  </si>
  <si>
    <t>Transporte escolar saindo do Barracão do Senhor Carlinhos até a capela do São João do Pelotas. ( Fazer medição em 2020)</t>
  </si>
  <si>
    <t xml:space="preserve">Transporte escolar saindo da entrada do Pirata (Campo do Gado/ Varginha), passando pelas escolas da cidade no período matutino . </t>
  </si>
  <si>
    <t>Transporte escolar saindo da Picada do Coxo, até a estrada geral da Chapada Bonita, período matutino.</t>
  </si>
  <si>
    <t>Transporte escolar saindo da Fazenda Colégio, até a estrada geral da loclaidade da Estância do Meio, período matutino.</t>
  </si>
  <si>
    <t>Transporte Escolar saindo da loc. De São Miguel do Caiamba ate antiga propriedade do Sr. Tonico Preto e vice versa, periodo matutino                   (Fazer nova medição em 2020)</t>
  </si>
  <si>
    <t>Transporte escolar saindo do Ciro Marcelino Costa passando no sítio do Eraldo e, posteriormente pelo sítio Três Lagoas até a estarda geral do São João do Pelotasindo até a localidade de São Sebastião do Arvoredo.</t>
  </si>
  <si>
    <t>KM TOTAL ANO</t>
  </si>
  <si>
    <t>Transporte escolar saindo da localidade do Cadete, passando pelas fazendas dos Senhores Sagui, Fidelis, Isac, fazenda José Dimas, até a ponte do Rio Lavatudo até a localidade de santa Isabel, periodo vespertino.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</si>
</sst>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name val="Bookman Old Style"/>
      <family val="1"/>
    </font>
    <font>
      <sz val="12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name val="Calibri"/>
      <family val="2"/>
      <scheme val="minor"/>
    </font>
    <font>
      <sz val="9"/>
      <color theme="1"/>
      <name val="Bookman Old Style"/>
      <family val="1"/>
    </font>
    <font>
      <sz val="9"/>
      <color rgb="FFC00000"/>
      <name val="Bookman Old Style"/>
      <family val="1"/>
    </font>
    <font>
      <sz val="9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4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0" fontId="3" fillId="0" borderId="0" xfId="0" applyFont="1"/>
    <xf numFmtId="2" fontId="2" fillId="0" borderId="0" xfId="0" applyNumberFormat="1" applyFont="1" applyFill="1" applyAlignment="1">
      <alignment horizontal="center" vertical="center"/>
    </xf>
    <xf numFmtId="44" fontId="2" fillId="0" borderId="0" xfId="1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2" fontId="9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0" fontId="10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right"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10" fillId="0" borderId="0" xfId="0" applyFont="1" applyFill="1"/>
    <xf numFmtId="44" fontId="0" fillId="0" borderId="0" xfId="0" applyNumberFormat="1" applyFill="1"/>
    <xf numFmtId="0" fontId="0" fillId="0" borderId="0" xfId="0" applyFill="1"/>
    <xf numFmtId="0" fontId="11" fillId="0" borderId="0" xfId="0" applyFont="1" applyFill="1"/>
    <xf numFmtId="0" fontId="4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4" fontId="9" fillId="0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64" fontId="0" fillId="0" borderId="0" xfId="0" applyNumberFormat="1"/>
    <xf numFmtId="44" fontId="16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44" fontId="8" fillId="2" borderId="2" xfId="1" applyFont="1" applyFill="1" applyBorder="1" applyAlignment="1">
      <alignment horizontal="right" vertical="center" wrapText="1"/>
    </xf>
    <xf numFmtId="44" fontId="8" fillId="2" borderId="2" xfId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0" xfId="0" applyFont="1" applyFill="1"/>
    <xf numFmtId="0" fontId="0" fillId="3" borderId="0" xfId="0" applyFont="1" applyFill="1"/>
    <xf numFmtId="0" fontId="3" fillId="4" borderId="0" xfId="0" applyFont="1" applyFill="1"/>
    <xf numFmtId="0" fontId="0" fillId="5" borderId="0" xfId="0" applyFill="1"/>
    <xf numFmtId="0" fontId="21" fillId="3" borderId="0" xfId="0" applyFont="1" applyFill="1"/>
    <xf numFmtId="44" fontId="0" fillId="2" borderId="0" xfId="0" applyNumberFormat="1" applyFill="1"/>
    <xf numFmtId="0" fontId="20" fillId="2" borderId="0" xfId="0" applyFont="1" applyFill="1"/>
    <xf numFmtId="0" fontId="21" fillId="2" borderId="0" xfId="0" applyFont="1" applyFill="1"/>
    <xf numFmtId="0" fontId="17" fillId="2" borderId="0" xfId="0" applyFont="1" applyFill="1"/>
    <xf numFmtId="0" fontId="0" fillId="2" borderId="0" xfId="0" applyFont="1" applyFill="1"/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44" fontId="9" fillId="0" borderId="8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44" fontId="8" fillId="2" borderId="8" xfId="1" applyFont="1" applyFill="1" applyBorder="1" applyAlignment="1">
      <alignment horizontal="right" vertical="center" wrapText="1"/>
    </xf>
    <xf numFmtId="44" fontId="8" fillId="2" borderId="8" xfId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2" fontId="18" fillId="2" borderId="8" xfId="0" applyNumberFormat="1" applyFont="1" applyFill="1" applyBorder="1" applyAlignment="1">
      <alignment horizontal="center" vertical="center" wrapText="1"/>
    </xf>
    <xf numFmtId="44" fontId="18" fillId="2" borderId="8" xfId="1" applyFont="1" applyFill="1" applyBorder="1" applyAlignment="1">
      <alignment horizontal="right" vertical="center" wrapText="1"/>
    </xf>
    <xf numFmtId="44" fontId="18" fillId="2" borderId="8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44" fontId="9" fillId="2" borderId="8" xfId="1" applyFont="1" applyFill="1" applyBorder="1" applyAlignment="1">
      <alignment horizontal="center" vertical="center" wrapText="1"/>
    </xf>
    <xf numFmtId="0" fontId="9" fillId="2" borderId="8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/>
    <xf numFmtId="2" fontId="7" fillId="2" borderId="8" xfId="0" applyNumberFormat="1" applyFont="1" applyFill="1" applyBorder="1" applyAlignment="1">
      <alignment horizontal="center" vertical="center" wrapText="1"/>
    </xf>
    <xf numFmtId="44" fontId="7" fillId="2" borderId="8" xfId="1" applyFont="1" applyFill="1" applyBorder="1" applyAlignment="1">
      <alignment horizontal="center" vertical="center" wrapText="1"/>
    </xf>
    <xf numFmtId="0" fontId="7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2" fontId="6" fillId="0" borderId="8" xfId="0" applyNumberFormat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44" fontId="6" fillId="0" borderId="8" xfId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44" fontId="6" fillId="0" borderId="8" xfId="1" applyFont="1" applyFill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44" fontId="5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2" fontId="2" fillId="0" borderId="8" xfId="0" applyNumberFormat="1" applyFont="1" applyFill="1" applyBorder="1" applyAlignment="1">
      <alignment horizontal="center" vertical="center"/>
    </xf>
    <xf numFmtId="44" fontId="2" fillId="0" borderId="8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activeCell="B5" sqref="B5"/>
    </sheetView>
  </sheetViews>
  <sheetFormatPr defaultRowHeight="15" x14ac:dyDescent="0.25"/>
  <cols>
    <col min="1" max="1" width="24.7109375" customWidth="1"/>
    <col min="2" max="2" width="14.28515625" customWidth="1"/>
    <col min="3" max="7" width="11.5703125" bestFit="1" customWidth="1"/>
  </cols>
  <sheetData>
    <row r="1" spans="1:9" ht="16.5" thickBot="1" x14ac:dyDescent="0.3">
      <c r="A1" s="2"/>
      <c r="B1" s="2">
        <v>2019</v>
      </c>
      <c r="C1" s="2">
        <v>2018</v>
      </c>
      <c r="D1" s="2">
        <v>2017</v>
      </c>
      <c r="E1" s="2">
        <v>2016</v>
      </c>
      <c r="F1" s="2">
        <v>2015</v>
      </c>
      <c r="G1" s="2" t="s">
        <v>11</v>
      </c>
      <c r="I1" t="s">
        <v>81</v>
      </c>
    </row>
    <row r="2" spans="1:9" ht="48" thickBot="1" x14ac:dyDescent="0.3">
      <c r="A2" s="2" t="s">
        <v>6</v>
      </c>
      <c r="B2" s="5">
        <v>4.62</v>
      </c>
      <c r="C2" s="5">
        <v>4.3</v>
      </c>
      <c r="D2" s="5">
        <v>4.3</v>
      </c>
      <c r="E2" s="5">
        <v>4.3</v>
      </c>
      <c r="F2" s="5">
        <v>3.1</v>
      </c>
      <c r="G2" s="5">
        <f>E2-F2</f>
        <v>1.1999999999999997</v>
      </c>
      <c r="I2" s="1">
        <f>B2-C2</f>
        <v>0.32000000000000028</v>
      </c>
    </row>
    <row r="3" spans="1:9" ht="48" thickBot="1" x14ac:dyDescent="0.3">
      <c r="A3" s="2" t="s">
        <v>7</v>
      </c>
      <c r="B3" s="5">
        <v>3.44</v>
      </c>
      <c r="C3" s="5">
        <v>3.2</v>
      </c>
      <c r="D3" s="5">
        <v>3.2</v>
      </c>
      <c r="E3" s="5">
        <v>3.2</v>
      </c>
      <c r="F3" s="5">
        <v>2.6</v>
      </c>
      <c r="G3" s="5">
        <f>E3-F3</f>
        <v>0.60000000000000009</v>
      </c>
      <c r="I3" s="1">
        <f t="shared" ref="I3:I6" si="0">B3-C3</f>
        <v>0.23999999999999977</v>
      </c>
    </row>
    <row r="4" spans="1:9" ht="48" thickBot="1" x14ac:dyDescent="0.3">
      <c r="A4" s="2" t="s">
        <v>8</v>
      </c>
      <c r="B4" s="5">
        <v>3.23</v>
      </c>
      <c r="C4" s="5">
        <v>3</v>
      </c>
      <c r="D4" s="5">
        <v>3</v>
      </c>
      <c r="E4" s="5">
        <v>3</v>
      </c>
      <c r="F4" s="5">
        <v>2.4</v>
      </c>
      <c r="G4" s="5">
        <f>E4-F4</f>
        <v>0.60000000000000009</v>
      </c>
      <c r="I4" s="1">
        <f t="shared" si="0"/>
        <v>0.22999999999999998</v>
      </c>
    </row>
    <row r="5" spans="1:9" ht="32.25" thickBot="1" x14ac:dyDescent="0.3">
      <c r="A5" s="2" t="s">
        <v>10</v>
      </c>
      <c r="B5" s="5">
        <v>3.76</v>
      </c>
      <c r="C5" s="5">
        <v>3.5</v>
      </c>
      <c r="D5" s="5">
        <v>3.5</v>
      </c>
      <c r="E5" s="5">
        <v>3.5</v>
      </c>
      <c r="F5" s="5">
        <v>2.8</v>
      </c>
      <c r="G5" s="5">
        <f>E5-F5</f>
        <v>0.70000000000000018</v>
      </c>
      <c r="I5" s="1">
        <f t="shared" si="0"/>
        <v>0.25999999999999979</v>
      </c>
    </row>
    <row r="6" spans="1:9" ht="48" thickBot="1" x14ac:dyDescent="0.3">
      <c r="A6" s="2" t="s">
        <v>9</v>
      </c>
      <c r="B6" s="5">
        <v>3.98</v>
      </c>
      <c r="C6" s="6">
        <v>3.7</v>
      </c>
      <c r="D6" s="6">
        <v>3.7</v>
      </c>
      <c r="E6" s="6">
        <v>3.7</v>
      </c>
      <c r="F6" s="6">
        <v>3</v>
      </c>
      <c r="G6" s="6">
        <f>E6-F6</f>
        <v>0.70000000000000018</v>
      </c>
      <c r="I6" s="1">
        <f t="shared" si="0"/>
        <v>0.2799999999999998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0"/>
  <sheetViews>
    <sheetView tabSelected="1" view="pageBreakPreview" topLeftCell="A10" zoomScaleNormal="100" zoomScaleSheetLayoutView="100" workbookViewId="0">
      <selection activeCell="F19" sqref="F19"/>
    </sheetView>
  </sheetViews>
  <sheetFormatPr defaultRowHeight="15.75" x14ac:dyDescent="0.25"/>
  <cols>
    <col min="1" max="1" width="4.5703125" style="104" customWidth="1"/>
    <col min="2" max="2" width="69" style="105" bestFit="1" customWidth="1"/>
    <col min="3" max="3" width="18" style="105" customWidth="1"/>
    <col min="4" max="4" width="13.85546875" style="107" customWidth="1"/>
    <col min="5" max="5" width="12.85546875" style="108" customWidth="1"/>
    <col min="6" max="6" width="25.42578125" style="105" customWidth="1"/>
    <col min="7" max="8" width="22.28515625" style="109" hidden="1" customWidth="1"/>
    <col min="9" max="9" width="18.140625" style="110" customWidth="1"/>
    <col min="10" max="10" width="18.85546875" style="109" customWidth="1"/>
    <col min="11" max="11" width="11.5703125" bestFit="1" customWidth="1"/>
    <col min="12" max="12" width="12.42578125" customWidth="1"/>
  </cols>
  <sheetData>
    <row r="1" spans="1:12" ht="24" x14ac:dyDescent="0.25">
      <c r="A1" s="57"/>
      <c r="B1" s="58" t="s">
        <v>0</v>
      </c>
      <c r="C1" s="58" t="s">
        <v>50</v>
      </c>
      <c r="D1" s="59" t="s">
        <v>1</v>
      </c>
      <c r="E1" s="60" t="s">
        <v>2</v>
      </c>
      <c r="F1" s="58" t="s">
        <v>3</v>
      </c>
      <c r="G1" s="61" t="s">
        <v>4</v>
      </c>
      <c r="H1" s="61" t="s">
        <v>5</v>
      </c>
      <c r="I1" s="62" t="s">
        <v>179</v>
      </c>
      <c r="J1" s="61" t="s">
        <v>27</v>
      </c>
      <c r="K1" s="14"/>
    </row>
    <row r="2" spans="1:12" s="47" customFormat="1" ht="38.25" x14ac:dyDescent="0.25">
      <c r="A2" s="63">
        <v>2</v>
      </c>
      <c r="B2" s="63" t="s">
        <v>160</v>
      </c>
      <c r="C2" s="63" t="s">
        <v>51</v>
      </c>
      <c r="D2" s="64">
        <v>66.400000000000006</v>
      </c>
      <c r="E2" s="65">
        <v>4.1100000000000003</v>
      </c>
      <c r="F2" s="63" t="s">
        <v>38</v>
      </c>
      <c r="G2" s="66">
        <f t="shared" ref="G2:G16" si="0">D2*E2*22*10</f>
        <v>60038.880000000005</v>
      </c>
      <c r="H2" s="66">
        <f t="shared" ref="H2:H16" si="1">D2*E2*22*11</f>
        <v>66042.768000000011</v>
      </c>
      <c r="I2" s="67">
        <f t="shared" ref="I2:I20" si="2">D2*250</f>
        <v>16600</v>
      </c>
      <c r="J2" s="66">
        <f t="shared" ref="J2" si="3">D2*E2*250</f>
        <v>68226.000000000015</v>
      </c>
      <c r="K2" s="16"/>
      <c r="L2" s="49"/>
    </row>
    <row r="3" spans="1:12" s="48" customFormat="1" ht="38.25" x14ac:dyDescent="0.25">
      <c r="A3" s="63">
        <v>9</v>
      </c>
      <c r="B3" s="63" t="s">
        <v>165</v>
      </c>
      <c r="C3" s="63" t="s">
        <v>52</v>
      </c>
      <c r="D3" s="64">
        <v>40</v>
      </c>
      <c r="E3" s="65">
        <v>3.56</v>
      </c>
      <c r="F3" s="63" t="s">
        <v>41</v>
      </c>
      <c r="G3" s="66">
        <f t="shared" si="0"/>
        <v>31328</v>
      </c>
      <c r="H3" s="66">
        <f t="shared" si="1"/>
        <v>34460.800000000003</v>
      </c>
      <c r="I3" s="67">
        <f t="shared" si="2"/>
        <v>10000</v>
      </c>
      <c r="J3" s="66">
        <f t="shared" ref="J3:J17" si="4">D3*E3*250</f>
        <v>35600</v>
      </c>
      <c r="K3" s="50"/>
      <c r="L3" s="51"/>
    </row>
    <row r="4" spans="1:12" s="48" customFormat="1" ht="39" customHeight="1" x14ac:dyDescent="0.25">
      <c r="A4" s="63">
        <v>10</v>
      </c>
      <c r="B4" s="63" t="s">
        <v>169</v>
      </c>
      <c r="C4" s="63" t="s">
        <v>51</v>
      </c>
      <c r="D4" s="64">
        <v>52</v>
      </c>
      <c r="E4" s="65">
        <v>3.56</v>
      </c>
      <c r="F4" s="63" t="s">
        <v>41</v>
      </c>
      <c r="G4" s="66">
        <f t="shared" si="0"/>
        <v>40726.400000000001</v>
      </c>
      <c r="H4" s="66">
        <f t="shared" si="1"/>
        <v>44799.040000000001</v>
      </c>
      <c r="I4" s="67">
        <f t="shared" si="2"/>
        <v>13000</v>
      </c>
      <c r="J4" s="66">
        <f t="shared" si="4"/>
        <v>46280</v>
      </c>
      <c r="K4" s="50"/>
      <c r="L4" s="51"/>
    </row>
    <row r="5" spans="1:12" s="45" customFormat="1" ht="38.25" x14ac:dyDescent="0.25">
      <c r="A5" s="68">
        <v>17</v>
      </c>
      <c r="B5" s="68" t="s">
        <v>170</v>
      </c>
      <c r="C5" s="68" t="s">
        <v>51</v>
      </c>
      <c r="D5" s="69">
        <v>64.5</v>
      </c>
      <c r="E5" s="70">
        <v>3.34</v>
      </c>
      <c r="F5" s="68" t="s">
        <v>42</v>
      </c>
      <c r="G5" s="71">
        <f t="shared" si="0"/>
        <v>47394.599999999991</v>
      </c>
      <c r="H5" s="71">
        <f t="shared" si="1"/>
        <v>52134.05999999999</v>
      </c>
      <c r="I5" s="67">
        <f t="shared" si="2"/>
        <v>16125</v>
      </c>
      <c r="J5" s="71">
        <f t="shared" si="4"/>
        <v>53857.499999999993</v>
      </c>
      <c r="K5" s="16"/>
      <c r="L5" s="53"/>
    </row>
    <row r="6" spans="1:12" s="43" customFormat="1" ht="31.5" customHeight="1" x14ac:dyDescent="0.25">
      <c r="A6" s="63">
        <v>18</v>
      </c>
      <c r="B6" s="63" t="s">
        <v>171</v>
      </c>
      <c r="C6" s="63" t="s">
        <v>52</v>
      </c>
      <c r="D6" s="64">
        <v>60</v>
      </c>
      <c r="E6" s="65">
        <v>3.34</v>
      </c>
      <c r="F6" s="63" t="s">
        <v>42</v>
      </c>
      <c r="G6" s="66">
        <f t="shared" si="0"/>
        <v>44087.999999999993</v>
      </c>
      <c r="H6" s="66">
        <f t="shared" si="1"/>
        <v>48496.799999999988</v>
      </c>
      <c r="I6" s="67">
        <f t="shared" si="2"/>
        <v>15000</v>
      </c>
      <c r="J6" s="66">
        <f t="shared" si="4"/>
        <v>50099.999999999993</v>
      </c>
      <c r="K6" s="16"/>
      <c r="L6" s="10"/>
    </row>
    <row r="7" spans="1:12" s="43" customFormat="1" ht="38.25" x14ac:dyDescent="0.25">
      <c r="A7" s="63">
        <v>22</v>
      </c>
      <c r="B7" s="63" t="s">
        <v>164</v>
      </c>
      <c r="C7" s="63" t="s">
        <v>51</v>
      </c>
      <c r="D7" s="64">
        <v>90.2</v>
      </c>
      <c r="E7" s="65">
        <v>4.1100000000000003</v>
      </c>
      <c r="F7" s="63" t="s">
        <v>38</v>
      </c>
      <c r="G7" s="66">
        <f t="shared" si="0"/>
        <v>81558.840000000011</v>
      </c>
      <c r="H7" s="66">
        <f t="shared" si="1"/>
        <v>89714.724000000017</v>
      </c>
      <c r="I7" s="67">
        <f t="shared" si="2"/>
        <v>22550</v>
      </c>
      <c r="J7" s="66">
        <f t="shared" si="4"/>
        <v>92680.500000000015</v>
      </c>
      <c r="K7" s="16"/>
      <c r="L7" s="10"/>
    </row>
    <row r="8" spans="1:12" s="44" customFormat="1" ht="63.75" customHeight="1" x14ac:dyDescent="0.25">
      <c r="A8" s="63">
        <v>27</v>
      </c>
      <c r="B8" s="63" t="s">
        <v>167</v>
      </c>
      <c r="C8" s="63" t="s">
        <v>52</v>
      </c>
      <c r="D8" s="64">
        <v>105.6</v>
      </c>
      <c r="E8" s="65">
        <v>4.1100000000000003</v>
      </c>
      <c r="F8" s="63" t="s">
        <v>38</v>
      </c>
      <c r="G8" s="66">
        <f t="shared" si="0"/>
        <v>95483.520000000004</v>
      </c>
      <c r="H8" s="66">
        <f t="shared" si="1"/>
        <v>105031.872</v>
      </c>
      <c r="I8" s="67">
        <f t="shared" si="2"/>
        <v>26400</v>
      </c>
      <c r="J8" s="66">
        <f t="shared" si="4"/>
        <v>108504</v>
      </c>
      <c r="K8" s="52"/>
      <c r="L8" s="11"/>
    </row>
    <row r="9" spans="1:12" s="43" customFormat="1" ht="38.25" x14ac:dyDescent="0.25">
      <c r="A9" s="63">
        <v>29</v>
      </c>
      <c r="B9" s="63" t="s">
        <v>172</v>
      </c>
      <c r="C9" s="63" t="s">
        <v>51</v>
      </c>
      <c r="D9" s="64">
        <v>22</v>
      </c>
      <c r="E9" s="65">
        <v>3.34</v>
      </c>
      <c r="F9" s="63" t="s">
        <v>42</v>
      </c>
      <c r="G9" s="66">
        <f t="shared" si="0"/>
        <v>16165.599999999997</v>
      </c>
      <c r="H9" s="66">
        <f t="shared" si="1"/>
        <v>17782.159999999996</v>
      </c>
      <c r="I9" s="67">
        <f t="shared" si="2"/>
        <v>5500</v>
      </c>
      <c r="J9" s="66">
        <f t="shared" si="4"/>
        <v>18369.999999999996</v>
      </c>
      <c r="K9" s="16"/>
      <c r="L9" s="10"/>
    </row>
    <row r="10" spans="1:12" s="43" customFormat="1" ht="25.5" x14ac:dyDescent="0.25">
      <c r="A10" s="63">
        <v>33</v>
      </c>
      <c r="B10" s="63" t="s">
        <v>22</v>
      </c>
      <c r="C10" s="63" t="s">
        <v>51</v>
      </c>
      <c r="D10" s="64">
        <v>37.5</v>
      </c>
      <c r="E10" s="65">
        <v>3.56</v>
      </c>
      <c r="F10" s="63" t="s">
        <v>41</v>
      </c>
      <c r="G10" s="66">
        <f t="shared" si="0"/>
        <v>29370</v>
      </c>
      <c r="H10" s="66">
        <f t="shared" si="1"/>
        <v>32307</v>
      </c>
      <c r="I10" s="67">
        <f t="shared" si="2"/>
        <v>9375</v>
      </c>
      <c r="J10" s="66">
        <f t="shared" si="4"/>
        <v>33375</v>
      </c>
      <c r="K10" s="16"/>
      <c r="L10" s="10"/>
    </row>
    <row r="11" spans="1:12" s="45" customFormat="1" ht="42" customHeight="1" x14ac:dyDescent="0.25">
      <c r="A11" s="68">
        <v>42</v>
      </c>
      <c r="B11" s="68" t="s">
        <v>168</v>
      </c>
      <c r="C11" s="68" t="s">
        <v>51</v>
      </c>
      <c r="D11" s="69">
        <v>64</v>
      </c>
      <c r="E11" s="70">
        <v>4.1100000000000003</v>
      </c>
      <c r="F11" s="68" t="s">
        <v>38</v>
      </c>
      <c r="G11" s="71">
        <f t="shared" si="0"/>
        <v>57868.800000000003</v>
      </c>
      <c r="H11" s="71">
        <f t="shared" si="1"/>
        <v>63655.68</v>
      </c>
      <c r="I11" s="67">
        <f t="shared" si="2"/>
        <v>16000</v>
      </c>
      <c r="J11" s="71">
        <f t="shared" si="4"/>
        <v>65760</v>
      </c>
      <c r="K11" s="16"/>
      <c r="L11" s="53"/>
    </row>
    <row r="12" spans="1:12" s="46" customFormat="1" ht="25.5" x14ac:dyDescent="0.25">
      <c r="A12" s="63">
        <v>44</v>
      </c>
      <c r="B12" s="63" t="s">
        <v>173</v>
      </c>
      <c r="C12" s="63" t="s">
        <v>51</v>
      </c>
      <c r="D12" s="64">
        <v>12</v>
      </c>
      <c r="E12" s="65">
        <v>3.34</v>
      </c>
      <c r="F12" s="63" t="s">
        <v>42</v>
      </c>
      <c r="G12" s="66">
        <f t="shared" si="0"/>
        <v>8817.6</v>
      </c>
      <c r="H12" s="66">
        <f t="shared" si="1"/>
        <v>9699.36</v>
      </c>
      <c r="I12" s="67">
        <f t="shared" si="2"/>
        <v>3000</v>
      </c>
      <c r="J12" s="66">
        <f t="shared" si="4"/>
        <v>10020</v>
      </c>
      <c r="K12" s="52"/>
      <c r="L12" s="11"/>
    </row>
    <row r="13" spans="1:12" s="44" customFormat="1" ht="36" customHeight="1" x14ac:dyDescent="0.25">
      <c r="A13" s="63">
        <v>45</v>
      </c>
      <c r="B13" s="63" t="s">
        <v>161</v>
      </c>
      <c r="C13" s="63" t="s">
        <v>51</v>
      </c>
      <c r="D13" s="64">
        <v>92</v>
      </c>
      <c r="E13" s="65">
        <v>4.1100000000000003</v>
      </c>
      <c r="F13" s="63" t="s">
        <v>38</v>
      </c>
      <c r="G13" s="66">
        <f t="shared" si="0"/>
        <v>83186.399999999994</v>
      </c>
      <c r="H13" s="66">
        <f t="shared" si="1"/>
        <v>91505.04</v>
      </c>
      <c r="I13" s="67">
        <f t="shared" si="2"/>
        <v>23000</v>
      </c>
      <c r="J13" s="66">
        <f t="shared" si="4"/>
        <v>94530</v>
      </c>
      <c r="K13" s="52"/>
      <c r="L13" s="11"/>
    </row>
    <row r="14" spans="1:12" s="45" customFormat="1" ht="54" customHeight="1" x14ac:dyDescent="0.25">
      <c r="A14" s="68">
        <v>47</v>
      </c>
      <c r="B14" s="68" t="s">
        <v>162</v>
      </c>
      <c r="C14" s="68" t="s">
        <v>53</v>
      </c>
      <c r="D14" s="69">
        <v>12</v>
      </c>
      <c r="E14" s="70">
        <v>3.34</v>
      </c>
      <c r="F14" s="68" t="s">
        <v>42</v>
      </c>
      <c r="G14" s="71">
        <f t="shared" si="0"/>
        <v>8817.6</v>
      </c>
      <c r="H14" s="71">
        <f t="shared" si="1"/>
        <v>9699.36</v>
      </c>
      <c r="I14" s="67">
        <f t="shared" si="2"/>
        <v>3000</v>
      </c>
      <c r="J14" s="71">
        <f t="shared" si="4"/>
        <v>10020</v>
      </c>
      <c r="K14" s="16"/>
      <c r="L14" s="53"/>
    </row>
    <row r="15" spans="1:12" s="43" customFormat="1" ht="25.5" x14ac:dyDescent="0.25">
      <c r="A15" s="63">
        <v>49</v>
      </c>
      <c r="B15" s="63" t="s">
        <v>174</v>
      </c>
      <c r="C15" s="63" t="s">
        <v>52</v>
      </c>
      <c r="D15" s="64">
        <v>37.4</v>
      </c>
      <c r="E15" s="65">
        <v>4.1100000000000003</v>
      </c>
      <c r="F15" s="63" t="s">
        <v>38</v>
      </c>
      <c r="G15" s="66">
        <f t="shared" si="0"/>
        <v>33817.08</v>
      </c>
      <c r="H15" s="66">
        <f t="shared" si="1"/>
        <v>37198.788</v>
      </c>
      <c r="I15" s="67">
        <f t="shared" si="2"/>
        <v>9350</v>
      </c>
      <c r="J15" s="66">
        <f t="shared" si="4"/>
        <v>38428.5</v>
      </c>
      <c r="K15" s="16"/>
      <c r="L15" s="10"/>
    </row>
    <row r="16" spans="1:12" s="44" customFormat="1" ht="39" customHeight="1" x14ac:dyDescent="0.25">
      <c r="A16" s="63">
        <v>50</v>
      </c>
      <c r="B16" s="63" t="s">
        <v>175</v>
      </c>
      <c r="C16" s="63" t="s">
        <v>53</v>
      </c>
      <c r="D16" s="64">
        <v>8</v>
      </c>
      <c r="E16" s="65">
        <v>3.34</v>
      </c>
      <c r="F16" s="63" t="s">
        <v>42</v>
      </c>
      <c r="G16" s="66">
        <f t="shared" si="0"/>
        <v>5878.4</v>
      </c>
      <c r="H16" s="66">
        <f t="shared" si="1"/>
        <v>6466.2399999999989</v>
      </c>
      <c r="I16" s="67">
        <f t="shared" si="2"/>
        <v>2000</v>
      </c>
      <c r="J16" s="66">
        <f t="shared" si="4"/>
        <v>6680</v>
      </c>
      <c r="K16" s="52"/>
      <c r="L16" s="11"/>
    </row>
    <row r="17" spans="1:12" s="44" customFormat="1" ht="33.75" customHeight="1" x14ac:dyDescent="0.25">
      <c r="A17" s="63">
        <v>51</v>
      </c>
      <c r="B17" s="63" t="s">
        <v>176</v>
      </c>
      <c r="C17" s="63" t="s">
        <v>53</v>
      </c>
      <c r="D17" s="64">
        <v>25</v>
      </c>
      <c r="E17" s="65">
        <v>3.34</v>
      </c>
      <c r="F17" s="63" t="s">
        <v>42</v>
      </c>
      <c r="G17" s="66">
        <f>D17*E17*22*10</f>
        <v>18370</v>
      </c>
      <c r="H17" s="66">
        <f t="shared" ref="H17" si="5">D17*E17*22*11</f>
        <v>20207</v>
      </c>
      <c r="I17" s="67">
        <f t="shared" si="2"/>
        <v>6250</v>
      </c>
      <c r="J17" s="66">
        <f t="shared" si="4"/>
        <v>20875</v>
      </c>
      <c r="K17" s="52"/>
      <c r="L17" s="11"/>
    </row>
    <row r="18" spans="1:12" s="43" customFormat="1" ht="51" x14ac:dyDescent="0.25">
      <c r="A18" s="63">
        <v>54</v>
      </c>
      <c r="B18" s="63" t="s">
        <v>166</v>
      </c>
      <c r="C18" s="63" t="s">
        <v>51</v>
      </c>
      <c r="D18" s="64">
        <v>48</v>
      </c>
      <c r="E18" s="65">
        <v>4.1100000000000003</v>
      </c>
      <c r="F18" s="63" t="s">
        <v>38</v>
      </c>
      <c r="G18" s="66"/>
      <c r="H18" s="66"/>
      <c r="I18" s="67">
        <f t="shared" si="2"/>
        <v>12000</v>
      </c>
      <c r="J18" s="66">
        <f t="shared" ref="J18:J19" si="6">D18*E18*250</f>
        <v>49320.000000000007</v>
      </c>
      <c r="K18" s="16"/>
      <c r="L18" s="10"/>
    </row>
    <row r="19" spans="1:12" s="43" customFormat="1" ht="44.25" customHeight="1" x14ac:dyDescent="0.25">
      <c r="A19" s="72">
        <v>56</v>
      </c>
      <c r="B19" s="63" t="s">
        <v>177</v>
      </c>
      <c r="C19" s="63" t="s">
        <v>53</v>
      </c>
      <c r="D19" s="64">
        <v>52</v>
      </c>
      <c r="E19" s="65">
        <v>4.1100000000000003</v>
      </c>
      <c r="F19" s="63" t="s">
        <v>38</v>
      </c>
      <c r="G19" s="66"/>
      <c r="H19" s="66"/>
      <c r="I19" s="67">
        <f t="shared" si="2"/>
        <v>13000</v>
      </c>
      <c r="J19" s="66">
        <f t="shared" si="6"/>
        <v>53430.000000000007</v>
      </c>
      <c r="K19" s="16"/>
      <c r="L19" s="10"/>
    </row>
    <row r="20" spans="1:12" s="48" customFormat="1" ht="57.75" customHeight="1" x14ac:dyDescent="0.25">
      <c r="A20" s="72">
        <v>63</v>
      </c>
      <c r="B20" s="63" t="s">
        <v>178</v>
      </c>
      <c r="C20" s="63" t="s">
        <v>51</v>
      </c>
      <c r="D20" s="64">
        <v>27</v>
      </c>
      <c r="E20" s="65">
        <v>3.34</v>
      </c>
      <c r="F20" s="63" t="s">
        <v>159</v>
      </c>
      <c r="G20" s="66"/>
      <c r="H20" s="66"/>
      <c r="I20" s="67">
        <f t="shared" si="2"/>
        <v>6750</v>
      </c>
      <c r="J20" s="66">
        <f>D20*E20*250</f>
        <v>22544.999999999996</v>
      </c>
      <c r="K20" s="50"/>
      <c r="L20" s="51"/>
    </row>
    <row r="21" spans="1:12" s="44" customFormat="1" ht="38.25" x14ac:dyDescent="0.25">
      <c r="A21" s="63">
        <v>67</v>
      </c>
      <c r="B21" s="63" t="s">
        <v>180</v>
      </c>
      <c r="C21" s="63" t="s">
        <v>52</v>
      </c>
      <c r="D21" s="64">
        <v>128</v>
      </c>
      <c r="E21" s="65">
        <v>4.1100000000000003</v>
      </c>
      <c r="F21" s="63" t="s">
        <v>38</v>
      </c>
      <c r="G21" s="66"/>
      <c r="H21" s="66"/>
      <c r="I21" s="67">
        <f t="shared" ref="I21" si="7">D21*250</f>
        <v>32000</v>
      </c>
      <c r="J21" s="66">
        <f>D21*E21*250</f>
        <v>131520</v>
      </c>
      <c r="K21" s="52"/>
      <c r="L21" s="11"/>
    </row>
    <row r="22" spans="1:12" ht="102.75" customHeight="1" x14ac:dyDescent="0.25">
      <c r="A22" s="73"/>
      <c r="B22" s="74" t="s">
        <v>33</v>
      </c>
      <c r="C22" s="74"/>
      <c r="D22" s="75"/>
      <c r="E22" s="76"/>
      <c r="F22" s="76"/>
      <c r="G22" s="76">
        <f>SUM(G2:G20)</f>
        <v>662909.72</v>
      </c>
      <c r="H22" s="76">
        <f>SUM(H2:H20)</f>
        <v>729200.69200000004</v>
      </c>
      <c r="I22" s="77"/>
      <c r="J22" s="76">
        <f>SUM(J2:J21)</f>
        <v>1010121.5</v>
      </c>
      <c r="K22" s="16"/>
      <c r="L22" s="10"/>
    </row>
    <row r="23" spans="1:12" s="10" customFormat="1" ht="52.5" customHeight="1" x14ac:dyDescent="0.25">
      <c r="A23" s="73"/>
      <c r="B23" s="74" t="s">
        <v>45</v>
      </c>
      <c r="C23" s="74"/>
      <c r="D23" s="75"/>
      <c r="E23" s="76"/>
      <c r="F23" s="76"/>
      <c r="G23" s="76"/>
      <c r="H23" s="76"/>
      <c r="I23" s="77"/>
      <c r="J23" s="76"/>
      <c r="K23" s="16"/>
    </row>
    <row r="24" spans="1:12" s="10" customFormat="1" ht="10.5" customHeight="1" x14ac:dyDescent="0.25">
      <c r="A24" s="73"/>
      <c r="B24" s="78"/>
      <c r="C24" s="78"/>
      <c r="D24" s="79"/>
      <c r="E24" s="80"/>
      <c r="F24" s="80"/>
      <c r="G24" s="80"/>
      <c r="H24" s="80"/>
      <c r="I24" s="81"/>
      <c r="J24" s="80"/>
    </row>
    <row r="25" spans="1:12" ht="15" x14ac:dyDescent="0.25">
      <c r="A25" s="82"/>
      <c r="B25" s="83" t="s">
        <v>43</v>
      </c>
      <c r="C25" s="83"/>
      <c r="D25" s="84"/>
      <c r="E25" s="85"/>
      <c r="F25" s="85"/>
      <c r="G25" s="86"/>
      <c r="H25" s="86"/>
      <c r="I25" s="87"/>
      <c r="J25" s="88"/>
    </row>
    <row r="26" spans="1:12" ht="15" x14ac:dyDescent="0.25">
      <c r="A26" s="88"/>
      <c r="B26" s="83" t="s">
        <v>44</v>
      </c>
      <c r="C26" s="83"/>
      <c r="D26" s="89"/>
      <c r="E26" s="90"/>
      <c r="F26" s="82"/>
      <c r="G26" s="91"/>
      <c r="H26" s="91"/>
      <c r="I26" s="92"/>
      <c r="J26" s="91"/>
    </row>
    <row r="27" spans="1:12" ht="29.25" customHeight="1" x14ac:dyDescent="0.25">
      <c r="A27" s="88"/>
      <c r="B27" s="93" t="s">
        <v>46</v>
      </c>
      <c r="C27" s="93"/>
      <c r="D27" s="93"/>
      <c r="E27" s="93"/>
      <c r="F27" s="93"/>
      <c r="G27" s="93"/>
      <c r="H27" s="93"/>
      <c r="I27" s="93"/>
      <c r="J27" s="93"/>
    </row>
    <row r="28" spans="1:12" ht="15" x14ac:dyDescent="0.25">
      <c r="A28" s="88"/>
      <c r="B28" s="83" t="s">
        <v>82</v>
      </c>
      <c r="C28" s="83"/>
      <c r="D28" s="89"/>
      <c r="E28" s="90"/>
      <c r="F28" s="82"/>
      <c r="G28" s="88"/>
      <c r="H28" s="88"/>
      <c r="I28" s="94"/>
      <c r="J28" s="88"/>
    </row>
    <row r="29" spans="1:12" ht="15" x14ac:dyDescent="0.25">
      <c r="A29" s="88"/>
      <c r="B29" s="83" t="s">
        <v>47</v>
      </c>
      <c r="C29" s="83"/>
      <c r="D29" s="90"/>
      <c r="E29" s="90"/>
      <c r="F29" s="82"/>
      <c r="G29" s="95"/>
      <c r="H29" s="95"/>
      <c r="I29" s="94"/>
      <c r="J29" s="95"/>
    </row>
    <row r="30" spans="1:12" ht="15" x14ac:dyDescent="0.25">
      <c r="A30" s="88"/>
      <c r="B30" s="83" t="s">
        <v>48</v>
      </c>
      <c r="C30" s="83"/>
      <c r="D30" s="89"/>
      <c r="E30" s="90"/>
      <c r="F30" s="82"/>
      <c r="G30" s="88"/>
      <c r="H30" s="88"/>
      <c r="I30" s="94"/>
      <c r="J30" s="88"/>
    </row>
    <row r="31" spans="1:12" ht="15" x14ac:dyDescent="0.25">
      <c r="A31" s="88"/>
      <c r="B31" s="83" t="s">
        <v>49</v>
      </c>
      <c r="C31" s="83"/>
      <c r="D31" s="89"/>
      <c r="E31" s="90"/>
      <c r="F31" s="82"/>
      <c r="G31" s="88"/>
      <c r="H31" s="88"/>
      <c r="I31" s="94"/>
      <c r="J31" s="88"/>
    </row>
    <row r="32" spans="1:12" ht="15" x14ac:dyDescent="0.25">
      <c r="A32" s="88"/>
      <c r="B32" s="83" t="s">
        <v>84</v>
      </c>
      <c r="C32" s="82"/>
      <c r="D32" s="89"/>
      <c r="E32" s="90"/>
      <c r="F32" s="82"/>
      <c r="G32" s="88"/>
      <c r="H32" s="88"/>
      <c r="I32" s="94"/>
      <c r="J32" s="88"/>
    </row>
    <row r="33" spans="1:10" ht="15" x14ac:dyDescent="0.25">
      <c r="A33" s="88"/>
      <c r="B33" s="96" t="s">
        <v>83</v>
      </c>
      <c r="C33" s="83"/>
      <c r="D33" s="89"/>
      <c r="E33" s="90"/>
      <c r="F33" s="82"/>
      <c r="G33" s="88"/>
      <c r="H33" s="88"/>
      <c r="I33" s="94"/>
      <c r="J33" s="88"/>
    </row>
    <row r="34" spans="1:10" ht="15" x14ac:dyDescent="0.25">
      <c r="A34" s="88"/>
      <c r="B34" s="83" t="s">
        <v>85</v>
      </c>
      <c r="C34" s="83"/>
      <c r="D34" s="89"/>
      <c r="E34" s="90"/>
      <c r="F34" s="82"/>
      <c r="G34" s="88"/>
      <c r="H34" s="88"/>
      <c r="I34" s="94"/>
      <c r="J34" s="88"/>
    </row>
    <row r="35" spans="1:10" ht="15" x14ac:dyDescent="0.25">
      <c r="A35" s="88"/>
      <c r="B35" s="83" t="s">
        <v>62</v>
      </c>
      <c r="C35" s="82"/>
      <c r="D35" s="89"/>
      <c r="E35" s="90"/>
      <c r="F35" s="82"/>
      <c r="G35" s="88"/>
      <c r="H35" s="88"/>
      <c r="I35" s="94"/>
      <c r="J35" s="88"/>
    </row>
    <row r="36" spans="1:10" ht="21.75" customHeight="1" x14ac:dyDescent="0.25">
      <c r="A36" s="97"/>
      <c r="B36" s="83" t="s">
        <v>64</v>
      </c>
      <c r="C36" s="82"/>
      <c r="D36" s="89"/>
      <c r="E36" s="90"/>
      <c r="F36" s="82"/>
      <c r="G36" s="88"/>
      <c r="H36" s="88"/>
      <c r="I36" s="94"/>
      <c r="J36" s="88"/>
    </row>
    <row r="37" spans="1:10" ht="15" x14ac:dyDescent="0.25">
      <c r="A37" s="88"/>
      <c r="B37" s="98" t="s">
        <v>163</v>
      </c>
      <c r="C37" s="99"/>
      <c r="D37" s="100"/>
      <c r="E37" s="101"/>
      <c r="F37" s="99"/>
      <c r="G37" s="102"/>
      <c r="H37" s="102"/>
      <c r="I37" s="103"/>
      <c r="J37" s="102"/>
    </row>
    <row r="38" spans="1:10" x14ac:dyDescent="0.25">
      <c r="C38" s="106"/>
    </row>
    <row r="40" spans="1:10" x14ac:dyDescent="0.25">
      <c r="D40" s="111"/>
    </row>
  </sheetData>
  <autoFilter ref="A1:J36" xr:uid="{00000000-0009-0000-0000-000001000000}"/>
  <mergeCells count="1">
    <mergeCell ref="B27:J27"/>
  </mergeCells>
  <pageMargins left="0.511811024" right="0.511811024" top="0.78740157499999996" bottom="0.78740157499999996" header="0.31496062000000002" footer="0.31496062000000002"/>
  <pageSetup paperSize="9" scale="75" fitToHeight="0" orientation="landscape" r:id="rId1"/>
  <rowBreaks count="2" manualBreakCount="2">
    <brk id="13" max="9" man="1"/>
    <brk id="2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7"/>
  <sheetViews>
    <sheetView zoomScaleNormal="100" workbookViewId="0">
      <selection activeCell="C10" sqref="C10"/>
    </sheetView>
  </sheetViews>
  <sheetFormatPr defaultRowHeight="15.75" x14ac:dyDescent="0.25"/>
  <cols>
    <col min="1" max="1" width="4.5703125" style="19" customWidth="1"/>
    <col min="2" max="2" width="20.42578125" style="19" customWidth="1"/>
    <col min="3" max="3" width="69" style="4" bestFit="1" customWidth="1"/>
    <col min="4" max="4" width="16.42578125" style="4" bestFit="1" customWidth="1"/>
    <col min="5" max="5" width="16.42578125" style="4" customWidth="1"/>
    <col min="6" max="6" width="18" style="4" customWidth="1"/>
    <col min="7" max="7" width="13.85546875" style="8" customWidth="1"/>
    <col min="8" max="8" width="12.85546875" style="9" customWidth="1"/>
    <col min="9" max="9" width="25.42578125" style="4" customWidth="1"/>
    <col min="10" max="11" width="22.28515625" style="3" hidden="1" customWidth="1"/>
    <col min="12" max="12" width="18.85546875" style="3" customWidth="1"/>
    <col min="13" max="13" width="11.5703125" bestFit="1" customWidth="1"/>
    <col min="14" max="14" width="12.42578125" customWidth="1"/>
  </cols>
  <sheetData>
    <row r="1" spans="1:14" ht="32.25" thickBot="1" x14ac:dyDescent="0.3">
      <c r="A1" s="18"/>
      <c r="B1" s="18" t="s">
        <v>86</v>
      </c>
      <c r="C1" s="18" t="s">
        <v>0</v>
      </c>
      <c r="D1" s="18" t="s">
        <v>124</v>
      </c>
      <c r="E1" s="18" t="s">
        <v>150</v>
      </c>
      <c r="F1" s="18" t="s">
        <v>50</v>
      </c>
      <c r="G1" s="18" t="s">
        <v>1</v>
      </c>
      <c r="H1" s="18" t="s">
        <v>2</v>
      </c>
      <c r="I1" s="18" t="s">
        <v>3</v>
      </c>
      <c r="J1" s="18" t="s">
        <v>4</v>
      </c>
      <c r="K1" s="18" t="s">
        <v>5</v>
      </c>
      <c r="L1" s="18" t="s">
        <v>87</v>
      </c>
      <c r="M1" s="14"/>
    </row>
    <row r="2" spans="1:14" s="26" customFormat="1" ht="51.75" thickBot="1" x14ac:dyDescent="0.3">
      <c r="A2" s="20">
        <v>63</v>
      </c>
      <c r="B2" s="20" t="s">
        <v>120</v>
      </c>
      <c r="C2" s="20" t="s">
        <v>71</v>
      </c>
      <c r="D2" s="20">
        <v>34</v>
      </c>
      <c r="E2" s="20" t="s">
        <v>153</v>
      </c>
      <c r="F2" s="20" t="s">
        <v>51</v>
      </c>
      <c r="G2" s="21">
        <v>74.8</v>
      </c>
      <c r="H2" s="22">
        <v>3.98</v>
      </c>
      <c r="I2" s="20" t="s">
        <v>38</v>
      </c>
      <c r="J2" s="23">
        <f t="shared" ref="J2:J22" si="0">G2*H2*22*10</f>
        <v>65494.880000000005</v>
      </c>
      <c r="K2" s="23">
        <f t="shared" ref="K2:K22" si="1">G2*H2*22*11</f>
        <v>72044.368000000002</v>
      </c>
      <c r="L2" s="23">
        <f>G2*H2*104</f>
        <v>30961.216</v>
      </c>
      <c r="M2" s="24"/>
      <c r="N2" s="25"/>
    </row>
    <row r="3" spans="1:14" s="26" customFormat="1" ht="72" customHeight="1" thickBot="1" x14ac:dyDescent="0.3">
      <c r="A3" s="20">
        <v>64</v>
      </c>
      <c r="B3" s="20" t="s">
        <v>115</v>
      </c>
      <c r="C3" s="20" t="s">
        <v>32</v>
      </c>
      <c r="D3" s="20">
        <v>34</v>
      </c>
      <c r="E3" s="20" t="s">
        <v>153</v>
      </c>
      <c r="F3" s="20" t="s">
        <v>51</v>
      </c>
      <c r="G3" s="21">
        <v>24.87</v>
      </c>
      <c r="H3" s="22">
        <v>3.23</v>
      </c>
      <c r="I3" s="20" t="s">
        <v>42</v>
      </c>
      <c r="J3" s="23">
        <f t="shared" si="0"/>
        <v>17672.622000000003</v>
      </c>
      <c r="K3" s="23">
        <f t="shared" si="1"/>
        <v>19439.8842</v>
      </c>
      <c r="L3" s="23">
        <f>G3*H3*104</f>
        <v>8354.3304000000007</v>
      </c>
      <c r="M3" s="24"/>
      <c r="N3" s="25"/>
    </row>
    <row r="4" spans="1:14" s="26" customFormat="1" ht="39" thickBot="1" x14ac:dyDescent="0.3">
      <c r="A4" s="20">
        <v>76</v>
      </c>
      <c r="B4" s="20" t="s">
        <v>122</v>
      </c>
      <c r="C4" s="20" t="s">
        <v>30</v>
      </c>
      <c r="D4" s="20">
        <v>34</v>
      </c>
      <c r="E4" s="20" t="s">
        <v>153</v>
      </c>
      <c r="F4" s="20" t="s">
        <v>51</v>
      </c>
      <c r="G4" s="21">
        <v>10000</v>
      </c>
      <c r="H4" s="22">
        <v>3.98</v>
      </c>
      <c r="I4" s="20" t="s">
        <v>38</v>
      </c>
      <c r="J4" s="23">
        <f t="shared" si="0"/>
        <v>8756000</v>
      </c>
      <c r="K4" s="23">
        <f t="shared" si="1"/>
        <v>9631600</v>
      </c>
      <c r="L4" s="23">
        <f>G4*H4</f>
        <v>39800</v>
      </c>
      <c r="M4" s="24"/>
    </row>
    <row r="5" spans="1:14" s="26" customFormat="1" ht="39" thickBot="1" x14ac:dyDescent="0.3">
      <c r="A5" s="20">
        <v>33</v>
      </c>
      <c r="B5" s="20" t="s">
        <v>100</v>
      </c>
      <c r="C5" s="20" t="s">
        <v>17</v>
      </c>
      <c r="D5" s="20">
        <v>37</v>
      </c>
      <c r="E5" s="20" t="s">
        <v>152</v>
      </c>
      <c r="F5" s="20" t="s">
        <v>51</v>
      </c>
      <c r="G5" s="21">
        <v>96</v>
      </c>
      <c r="H5" s="22">
        <v>3.44</v>
      </c>
      <c r="I5" s="20" t="s">
        <v>41</v>
      </c>
      <c r="J5" s="23">
        <f t="shared" si="0"/>
        <v>72652.800000000003</v>
      </c>
      <c r="K5" s="23">
        <f t="shared" si="1"/>
        <v>79918.080000000002</v>
      </c>
      <c r="L5" s="23">
        <f t="shared" ref="L5:L23" si="2">G5*H5*104</f>
        <v>34344.959999999999</v>
      </c>
      <c r="M5" s="24"/>
      <c r="N5" s="25"/>
    </row>
    <row r="6" spans="1:14" s="26" customFormat="1" ht="26.25" thickBot="1" x14ac:dyDescent="0.3">
      <c r="A6" s="20">
        <v>36</v>
      </c>
      <c r="B6" s="20" t="s">
        <v>112</v>
      </c>
      <c r="C6" s="20" t="s">
        <v>19</v>
      </c>
      <c r="D6" s="20">
        <v>37</v>
      </c>
      <c r="E6" s="20" t="s">
        <v>152</v>
      </c>
      <c r="F6" s="20" t="s">
        <v>51</v>
      </c>
      <c r="G6" s="21">
        <v>18</v>
      </c>
      <c r="H6" s="22">
        <v>3.23</v>
      </c>
      <c r="I6" s="20" t="s">
        <v>42</v>
      </c>
      <c r="J6" s="23">
        <f t="shared" si="0"/>
        <v>12790.8</v>
      </c>
      <c r="K6" s="23">
        <f t="shared" si="1"/>
        <v>14069.88</v>
      </c>
      <c r="L6" s="23">
        <f t="shared" si="2"/>
        <v>6046.56</v>
      </c>
      <c r="M6" s="24"/>
    </row>
    <row r="7" spans="1:14" s="26" customFormat="1" ht="51.75" thickBot="1" x14ac:dyDescent="0.3">
      <c r="A7" s="20">
        <v>1</v>
      </c>
      <c r="B7" s="20" t="s">
        <v>93</v>
      </c>
      <c r="C7" s="20" t="s">
        <v>67</v>
      </c>
      <c r="D7" s="20">
        <v>39</v>
      </c>
      <c r="E7" s="20" t="s">
        <v>151</v>
      </c>
      <c r="F7" s="20" t="s">
        <v>51</v>
      </c>
      <c r="G7" s="21">
        <v>138.80000000000001</v>
      </c>
      <c r="H7" s="22">
        <v>4.62</v>
      </c>
      <c r="I7" s="20" t="s">
        <v>39</v>
      </c>
      <c r="J7" s="23">
        <f t="shared" si="0"/>
        <v>141076.32</v>
      </c>
      <c r="K7" s="23">
        <f t="shared" si="1"/>
        <v>155183.95200000002</v>
      </c>
      <c r="L7" s="23">
        <f t="shared" si="2"/>
        <v>66690.624000000011</v>
      </c>
      <c r="M7" s="24"/>
    </row>
    <row r="8" spans="1:14" s="28" customFormat="1" ht="26.25" thickBot="1" x14ac:dyDescent="0.3">
      <c r="A8" s="20">
        <v>19</v>
      </c>
      <c r="B8" s="20" t="s">
        <v>102</v>
      </c>
      <c r="C8" s="20" t="s">
        <v>56</v>
      </c>
      <c r="D8" s="20">
        <v>39</v>
      </c>
      <c r="E8" s="20" t="s">
        <v>151</v>
      </c>
      <c r="F8" s="20" t="s">
        <v>52</v>
      </c>
      <c r="G8" s="21">
        <v>244</v>
      </c>
      <c r="H8" s="22">
        <v>3.34</v>
      </c>
      <c r="I8" s="20" t="s">
        <v>41</v>
      </c>
      <c r="J8" s="23">
        <f t="shared" si="0"/>
        <v>179291.19999999998</v>
      </c>
      <c r="K8" s="23">
        <f t="shared" si="1"/>
        <v>197220.31999999998</v>
      </c>
      <c r="L8" s="23">
        <f t="shared" si="2"/>
        <v>84755.839999999997</v>
      </c>
      <c r="M8" s="27"/>
    </row>
    <row r="9" spans="1:14" s="26" customFormat="1" ht="39" thickBot="1" x14ac:dyDescent="0.3">
      <c r="A9" s="20">
        <v>21</v>
      </c>
      <c r="B9" s="20" t="s">
        <v>118</v>
      </c>
      <c r="C9" s="20" t="s">
        <v>69</v>
      </c>
      <c r="D9" s="20">
        <v>39</v>
      </c>
      <c r="E9" s="20" t="s">
        <v>151</v>
      </c>
      <c r="F9" s="20" t="s">
        <v>70</v>
      </c>
      <c r="G9" s="21">
        <v>107.5</v>
      </c>
      <c r="H9" s="22">
        <v>3.98</v>
      </c>
      <c r="I9" s="20" t="s">
        <v>38</v>
      </c>
      <c r="J9" s="23">
        <f t="shared" si="0"/>
        <v>94127</v>
      </c>
      <c r="K9" s="23">
        <f t="shared" si="1"/>
        <v>103539.70000000001</v>
      </c>
      <c r="L9" s="23">
        <f t="shared" si="2"/>
        <v>44496.4</v>
      </c>
      <c r="M9" s="24"/>
    </row>
    <row r="10" spans="1:14" s="26" customFormat="1" ht="39" thickBot="1" x14ac:dyDescent="0.3">
      <c r="A10" s="20">
        <v>28</v>
      </c>
      <c r="B10" s="20" t="s">
        <v>88</v>
      </c>
      <c r="C10" s="20" t="s">
        <v>13</v>
      </c>
      <c r="D10" s="20">
        <v>39</v>
      </c>
      <c r="E10" s="20" t="s">
        <v>151</v>
      </c>
      <c r="F10" s="20" t="s">
        <v>51</v>
      </c>
      <c r="G10" s="21">
        <v>90.2</v>
      </c>
      <c r="H10" s="22">
        <v>3.89</v>
      </c>
      <c r="I10" s="20" t="s">
        <v>39</v>
      </c>
      <c r="J10" s="23">
        <f t="shared" si="0"/>
        <v>77193.16</v>
      </c>
      <c r="K10" s="23">
        <f t="shared" si="1"/>
        <v>84912.47600000001</v>
      </c>
      <c r="L10" s="23">
        <f t="shared" si="2"/>
        <v>36491.312000000005</v>
      </c>
      <c r="M10" s="24"/>
    </row>
    <row r="11" spans="1:14" s="26" customFormat="1" ht="26.25" thickBot="1" x14ac:dyDescent="0.3">
      <c r="A11" s="20">
        <v>29</v>
      </c>
      <c r="B11" s="20" t="s">
        <v>106</v>
      </c>
      <c r="C11" s="20" t="s">
        <v>14</v>
      </c>
      <c r="D11" s="20">
        <v>39</v>
      </c>
      <c r="E11" s="20" t="s">
        <v>151</v>
      </c>
      <c r="F11" s="20" t="s">
        <v>51</v>
      </c>
      <c r="G11" s="21">
        <v>147</v>
      </c>
      <c r="H11" s="22">
        <v>3</v>
      </c>
      <c r="I11" s="20" t="s">
        <v>38</v>
      </c>
      <c r="J11" s="23">
        <f t="shared" si="0"/>
        <v>97020</v>
      </c>
      <c r="K11" s="23">
        <f t="shared" si="1"/>
        <v>106722</v>
      </c>
      <c r="L11" s="23">
        <f t="shared" si="2"/>
        <v>45864</v>
      </c>
      <c r="M11" s="24"/>
    </row>
    <row r="12" spans="1:14" s="26" customFormat="1" ht="64.5" thickBot="1" x14ac:dyDescent="0.3">
      <c r="A12" s="20">
        <v>31</v>
      </c>
      <c r="B12" s="20" t="s">
        <v>108</v>
      </c>
      <c r="C12" s="20" t="s">
        <v>16</v>
      </c>
      <c r="D12" s="20">
        <v>39</v>
      </c>
      <c r="E12" s="20" t="s">
        <v>151</v>
      </c>
      <c r="F12" s="20" t="s">
        <v>52</v>
      </c>
      <c r="G12" s="21">
        <v>81</v>
      </c>
      <c r="H12" s="22">
        <v>3.44</v>
      </c>
      <c r="I12" s="20" t="s">
        <v>41</v>
      </c>
      <c r="J12" s="23">
        <f t="shared" si="0"/>
        <v>61300.800000000003</v>
      </c>
      <c r="K12" s="23">
        <f t="shared" si="1"/>
        <v>67430.880000000005</v>
      </c>
      <c r="L12" s="23">
        <f t="shared" si="2"/>
        <v>28978.559999999998</v>
      </c>
      <c r="M12" s="24"/>
    </row>
    <row r="13" spans="1:14" s="26" customFormat="1" ht="39" thickBot="1" x14ac:dyDescent="0.3">
      <c r="A13" s="20">
        <v>37</v>
      </c>
      <c r="B13" s="20" t="s">
        <v>99</v>
      </c>
      <c r="C13" s="20" t="s">
        <v>20</v>
      </c>
      <c r="D13" s="20">
        <v>39</v>
      </c>
      <c r="E13" s="20" t="s">
        <v>151</v>
      </c>
      <c r="F13" s="20" t="s">
        <v>51</v>
      </c>
      <c r="G13" s="21">
        <v>119.4</v>
      </c>
      <c r="H13" s="22">
        <v>3.98</v>
      </c>
      <c r="I13" s="20" t="s">
        <v>38</v>
      </c>
      <c r="J13" s="23">
        <f t="shared" si="0"/>
        <v>104546.64000000001</v>
      </c>
      <c r="K13" s="23">
        <f t="shared" si="1"/>
        <v>115001.304</v>
      </c>
      <c r="L13" s="23">
        <f t="shared" si="2"/>
        <v>49422.048000000003</v>
      </c>
      <c r="M13" s="24"/>
    </row>
    <row r="14" spans="1:14" s="26" customFormat="1" ht="26.25" thickBot="1" x14ac:dyDescent="0.3">
      <c r="A14" s="20">
        <v>41</v>
      </c>
      <c r="B14" s="20" t="s">
        <v>91</v>
      </c>
      <c r="C14" s="20" t="s">
        <v>22</v>
      </c>
      <c r="D14" s="20">
        <v>39</v>
      </c>
      <c r="E14" s="20" t="s">
        <v>151</v>
      </c>
      <c r="F14" s="20" t="s">
        <v>51</v>
      </c>
      <c r="G14" s="21">
        <v>46.25</v>
      </c>
      <c r="H14" s="22">
        <v>3.44</v>
      </c>
      <c r="I14" s="20" t="s">
        <v>41</v>
      </c>
      <c r="J14" s="23">
        <f t="shared" si="0"/>
        <v>35002</v>
      </c>
      <c r="K14" s="23">
        <f t="shared" si="1"/>
        <v>38502.199999999997</v>
      </c>
      <c r="L14" s="23">
        <f t="shared" si="2"/>
        <v>16546.399999999998</v>
      </c>
      <c r="M14" s="24"/>
    </row>
    <row r="15" spans="1:14" s="26" customFormat="1" ht="51.75" customHeight="1" thickBot="1" x14ac:dyDescent="0.3">
      <c r="A15" s="20">
        <v>45</v>
      </c>
      <c r="B15" s="29" t="s">
        <v>97</v>
      </c>
      <c r="C15" s="29" t="s">
        <v>76</v>
      </c>
      <c r="D15" s="20">
        <v>39</v>
      </c>
      <c r="E15" s="20" t="s">
        <v>151</v>
      </c>
      <c r="F15" s="20" t="s">
        <v>52</v>
      </c>
      <c r="G15" s="21">
        <v>161</v>
      </c>
      <c r="H15" s="22">
        <v>3.88</v>
      </c>
      <c r="I15" s="20" t="s">
        <v>38</v>
      </c>
      <c r="J15" s="23">
        <f t="shared" si="0"/>
        <v>137429.59999999998</v>
      </c>
      <c r="K15" s="23">
        <f t="shared" si="1"/>
        <v>151172.56</v>
      </c>
      <c r="L15" s="23">
        <f t="shared" si="2"/>
        <v>64966.719999999994</v>
      </c>
      <c r="M15" s="24"/>
    </row>
    <row r="16" spans="1:14" s="26" customFormat="1" ht="39" thickBot="1" x14ac:dyDescent="0.3">
      <c r="A16" s="20">
        <v>46</v>
      </c>
      <c r="B16" s="29" t="s">
        <v>94</v>
      </c>
      <c r="C16" s="29" t="s">
        <v>23</v>
      </c>
      <c r="D16" s="20">
        <v>39</v>
      </c>
      <c r="E16" s="20" t="s">
        <v>151</v>
      </c>
      <c r="F16" s="20" t="s">
        <v>51</v>
      </c>
      <c r="G16" s="21">
        <v>76.2</v>
      </c>
      <c r="H16" s="22">
        <v>3.44</v>
      </c>
      <c r="I16" s="20" t="s">
        <v>41</v>
      </c>
      <c r="J16" s="23">
        <f t="shared" si="0"/>
        <v>57668.159999999996</v>
      </c>
      <c r="K16" s="23">
        <f t="shared" si="1"/>
        <v>63434.975999999995</v>
      </c>
      <c r="L16" s="23">
        <f t="shared" si="2"/>
        <v>27261.311999999998</v>
      </c>
      <c r="M16" s="30"/>
    </row>
    <row r="17" spans="1:14" s="26" customFormat="1" ht="39" thickBot="1" x14ac:dyDescent="0.3">
      <c r="A17" s="20">
        <v>47</v>
      </c>
      <c r="B17" s="29" t="s">
        <v>110</v>
      </c>
      <c r="C17" s="29" t="s">
        <v>36</v>
      </c>
      <c r="D17" s="20">
        <v>39</v>
      </c>
      <c r="E17" s="20" t="s">
        <v>151</v>
      </c>
      <c r="F17" s="20" t="s">
        <v>51</v>
      </c>
      <c r="G17" s="21">
        <v>128.1</v>
      </c>
      <c r="H17" s="22">
        <v>3.98</v>
      </c>
      <c r="I17" s="20" t="s">
        <v>38</v>
      </c>
      <c r="J17" s="23">
        <f t="shared" si="0"/>
        <v>112164.36</v>
      </c>
      <c r="K17" s="23">
        <f t="shared" si="1"/>
        <v>123380.796</v>
      </c>
      <c r="L17" s="23">
        <f t="shared" si="2"/>
        <v>53023.151999999995</v>
      </c>
      <c r="M17" s="24"/>
    </row>
    <row r="18" spans="1:14" s="26" customFormat="1" ht="39" thickBot="1" x14ac:dyDescent="0.3">
      <c r="A18" s="20">
        <v>48</v>
      </c>
      <c r="B18" s="20" t="s">
        <v>92</v>
      </c>
      <c r="C18" s="20" t="s">
        <v>24</v>
      </c>
      <c r="D18" s="20">
        <v>39</v>
      </c>
      <c r="E18" s="20" t="s">
        <v>151</v>
      </c>
      <c r="F18" s="20" t="s">
        <v>52</v>
      </c>
      <c r="G18" s="21">
        <v>120.2</v>
      </c>
      <c r="H18" s="22">
        <v>3.98</v>
      </c>
      <c r="I18" s="20" t="s">
        <v>38</v>
      </c>
      <c r="J18" s="23">
        <f t="shared" si="0"/>
        <v>105247.12</v>
      </c>
      <c r="K18" s="23">
        <f t="shared" si="1"/>
        <v>115771.83199999999</v>
      </c>
      <c r="L18" s="23">
        <f t="shared" si="2"/>
        <v>49753.184000000001</v>
      </c>
      <c r="M18" s="24"/>
    </row>
    <row r="19" spans="1:14" s="26" customFormat="1" ht="39" thickBot="1" x14ac:dyDescent="0.3">
      <c r="A19" s="20">
        <v>51</v>
      </c>
      <c r="B19" s="20" t="s">
        <v>95</v>
      </c>
      <c r="C19" s="20" t="s">
        <v>25</v>
      </c>
      <c r="D19" s="20">
        <v>39</v>
      </c>
      <c r="E19" s="20" t="s">
        <v>151</v>
      </c>
      <c r="F19" s="20" t="s">
        <v>52</v>
      </c>
      <c r="G19" s="21">
        <v>178.45</v>
      </c>
      <c r="H19" s="22">
        <v>3.7</v>
      </c>
      <c r="I19" s="20" t="s">
        <v>38</v>
      </c>
      <c r="J19" s="23">
        <f t="shared" si="0"/>
        <v>145258.29999999999</v>
      </c>
      <c r="K19" s="23">
        <f t="shared" si="1"/>
        <v>159784.13</v>
      </c>
      <c r="L19" s="23">
        <f t="shared" si="2"/>
        <v>68667.56</v>
      </c>
      <c r="M19" s="24"/>
    </row>
    <row r="20" spans="1:14" s="26" customFormat="1" ht="26.25" thickBot="1" x14ac:dyDescent="0.3">
      <c r="A20" s="20">
        <v>53</v>
      </c>
      <c r="B20" s="29" t="s">
        <v>96</v>
      </c>
      <c r="C20" s="29" t="s">
        <v>26</v>
      </c>
      <c r="D20" s="20">
        <v>39</v>
      </c>
      <c r="E20" s="20" t="s">
        <v>151</v>
      </c>
      <c r="F20" s="20" t="s">
        <v>51</v>
      </c>
      <c r="G20" s="21">
        <v>81</v>
      </c>
      <c r="H20" s="22">
        <v>3.98</v>
      </c>
      <c r="I20" s="20" t="s">
        <v>38</v>
      </c>
      <c r="J20" s="23">
        <f t="shared" si="0"/>
        <v>70923.599999999991</v>
      </c>
      <c r="K20" s="23">
        <f t="shared" si="1"/>
        <v>78015.959999999992</v>
      </c>
      <c r="L20" s="23">
        <f t="shared" si="2"/>
        <v>33527.519999999997</v>
      </c>
      <c r="M20" s="24"/>
    </row>
    <row r="21" spans="1:14" s="26" customFormat="1" ht="26.25" thickBot="1" x14ac:dyDescent="0.3">
      <c r="A21" s="20">
        <v>58</v>
      </c>
      <c r="B21" s="29" t="s">
        <v>98</v>
      </c>
      <c r="C21" s="29" t="s">
        <v>66</v>
      </c>
      <c r="D21" s="29">
        <v>39</v>
      </c>
      <c r="E21" s="29" t="s">
        <v>151</v>
      </c>
      <c r="F21" s="20" t="s">
        <v>51</v>
      </c>
      <c r="G21" s="21">
        <v>100</v>
      </c>
      <c r="H21" s="22">
        <v>4.1900000000000004</v>
      </c>
      <c r="I21" s="20" t="s">
        <v>39</v>
      </c>
      <c r="J21" s="23">
        <f t="shared" si="0"/>
        <v>92180.000000000015</v>
      </c>
      <c r="K21" s="23">
        <f t="shared" si="1"/>
        <v>101398.00000000001</v>
      </c>
      <c r="L21" s="23">
        <f t="shared" si="2"/>
        <v>43576.000000000007</v>
      </c>
      <c r="M21" s="24"/>
    </row>
    <row r="22" spans="1:14" s="26" customFormat="1" ht="26.25" thickBot="1" x14ac:dyDescent="0.3">
      <c r="A22" s="20">
        <v>62</v>
      </c>
      <c r="B22" s="20" t="s">
        <v>114</v>
      </c>
      <c r="C22" s="20" t="s">
        <v>29</v>
      </c>
      <c r="D22" s="20">
        <v>39</v>
      </c>
      <c r="E22" s="20" t="s">
        <v>151</v>
      </c>
      <c r="F22" s="20" t="s">
        <v>52</v>
      </c>
      <c r="G22" s="21">
        <v>25</v>
      </c>
      <c r="H22" s="22">
        <v>3.23</v>
      </c>
      <c r="I22" s="20" t="s">
        <v>42</v>
      </c>
      <c r="J22" s="23">
        <f t="shared" si="0"/>
        <v>17765</v>
      </c>
      <c r="K22" s="23">
        <f t="shared" si="1"/>
        <v>19541.5</v>
      </c>
      <c r="L22" s="23">
        <f t="shared" si="2"/>
        <v>8398</v>
      </c>
      <c r="M22" s="24"/>
    </row>
    <row r="23" spans="1:14" s="26" customFormat="1" ht="51.75" thickBot="1" x14ac:dyDescent="0.3">
      <c r="A23" s="20">
        <v>66</v>
      </c>
      <c r="B23" s="29" t="s">
        <v>116</v>
      </c>
      <c r="C23" s="29" t="s">
        <v>154</v>
      </c>
      <c r="D23" s="29">
        <v>39</v>
      </c>
      <c r="E23" s="29" t="s">
        <v>151</v>
      </c>
      <c r="F23" s="20" t="s">
        <v>51</v>
      </c>
      <c r="G23" s="21">
        <v>48</v>
      </c>
      <c r="H23" s="22">
        <v>3.98</v>
      </c>
      <c r="I23" s="20" t="s">
        <v>38</v>
      </c>
      <c r="J23" s="23"/>
      <c r="K23" s="23"/>
      <c r="L23" s="23">
        <f t="shared" si="2"/>
        <v>19868.16</v>
      </c>
      <c r="M23" s="24"/>
    </row>
    <row r="24" spans="1:14" s="26" customFormat="1" ht="39" thickBot="1" x14ac:dyDescent="0.3">
      <c r="A24" s="20">
        <v>75</v>
      </c>
      <c r="B24" s="20" t="s">
        <v>121</v>
      </c>
      <c r="C24" s="20" t="s">
        <v>30</v>
      </c>
      <c r="D24" s="20">
        <v>39</v>
      </c>
      <c r="E24" s="20" t="s">
        <v>151</v>
      </c>
      <c r="F24" s="20" t="s">
        <v>51</v>
      </c>
      <c r="G24" s="21">
        <v>10000</v>
      </c>
      <c r="H24" s="22">
        <v>4.62</v>
      </c>
      <c r="I24" s="20" t="s">
        <v>39</v>
      </c>
      <c r="J24" s="23"/>
      <c r="K24" s="23"/>
      <c r="L24" s="23">
        <f>G24*H24</f>
        <v>46200</v>
      </c>
      <c r="M24" s="24"/>
    </row>
    <row r="25" spans="1:14" s="26" customFormat="1" ht="39" thickBot="1" x14ac:dyDescent="0.3">
      <c r="A25" s="20">
        <v>22</v>
      </c>
      <c r="B25" s="29" t="s">
        <v>105</v>
      </c>
      <c r="C25" s="29" t="s">
        <v>57</v>
      </c>
      <c r="D25" s="29">
        <v>39</v>
      </c>
      <c r="E25" s="29" t="s">
        <v>151</v>
      </c>
      <c r="F25" s="20" t="s">
        <v>51</v>
      </c>
      <c r="G25" s="21">
        <v>64.5</v>
      </c>
      <c r="H25" s="22">
        <v>3.23</v>
      </c>
      <c r="I25" s="20" t="s">
        <v>42</v>
      </c>
      <c r="J25" s="23">
        <f t="shared" ref="J25:J39" si="3">G25*H25*22*10</f>
        <v>45833.7</v>
      </c>
      <c r="K25" s="23">
        <f t="shared" ref="K25:K39" si="4">G25*H25*22*11</f>
        <v>50417.07</v>
      </c>
      <c r="L25" s="23">
        <f t="shared" ref="L25:L50" si="5">G25*H25*104</f>
        <v>21666.84</v>
      </c>
      <c r="M25" s="24"/>
    </row>
    <row r="26" spans="1:14" s="26" customFormat="1" ht="39" thickBot="1" x14ac:dyDescent="0.3">
      <c r="A26" s="20">
        <v>4</v>
      </c>
      <c r="B26" s="29" t="s">
        <v>111</v>
      </c>
      <c r="C26" s="29" t="s">
        <v>68</v>
      </c>
      <c r="D26" s="29">
        <v>39</v>
      </c>
      <c r="E26" s="29" t="s">
        <v>151</v>
      </c>
      <c r="F26" s="20" t="s">
        <v>53</v>
      </c>
      <c r="G26" s="21">
        <v>80</v>
      </c>
      <c r="H26" s="22">
        <v>3.23</v>
      </c>
      <c r="I26" s="20" t="s">
        <v>42</v>
      </c>
      <c r="J26" s="23">
        <f t="shared" si="3"/>
        <v>56847.999999999993</v>
      </c>
      <c r="K26" s="23">
        <f t="shared" si="4"/>
        <v>62532.799999999988</v>
      </c>
      <c r="L26" s="23">
        <f t="shared" si="5"/>
        <v>26873.599999999999</v>
      </c>
      <c r="M26" s="24"/>
    </row>
    <row r="27" spans="1:14" s="26" customFormat="1" ht="39" thickBot="1" x14ac:dyDescent="0.3">
      <c r="A27" s="20">
        <v>8</v>
      </c>
      <c r="B27" s="20" t="s">
        <v>101</v>
      </c>
      <c r="C27" s="20" t="s">
        <v>37</v>
      </c>
      <c r="D27" s="29">
        <v>39</v>
      </c>
      <c r="E27" s="29" t="s">
        <v>151</v>
      </c>
      <c r="F27" s="20" t="s">
        <v>53</v>
      </c>
      <c r="G27" s="21">
        <v>84</v>
      </c>
      <c r="H27" s="22">
        <v>2.6</v>
      </c>
      <c r="I27" s="20" t="s">
        <v>41</v>
      </c>
      <c r="J27" s="23">
        <f t="shared" si="3"/>
        <v>48048</v>
      </c>
      <c r="K27" s="23">
        <f t="shared" si="4"/>
        <v>52852.800000000003</v>
      </c>
      <c r="L27" s="23">
        <f t="shared" si="5"/>
        <v>22713.600000000002</v>
      </c>
      <c r="M27" s="24"/>
      <c r="N27" s="25"/>
    </row>
    <row r="28" spans="1:14" s="26" customFormat="1" ht="64.5" thickBot="1" x14ac:dyDescent="0.3">
      <c r="A28" s="20">
        <v>3</v>
      </c>
      <c r="B28" s="20" t="s">
        <v>123</v>
      </c>
      <c r="C28" s="20" t="s">
        <v>74</v>
      </c>
      <c r="D28" s="20">
        <v>42</v>
      </c>
      <c r="E28" s="20" t="s">
        <v>151</v>
      </c>
      <c r="F28" s="20" t="s">
        <v>52</v>
      </c>
      <c r="G28" s="21">
        <v>116.4</v>
      </c>
      <c r="H28" s="22">
        <v>3.89</v>
      </c>
      <c r="I28" s="20" t="s">
        <v>38</v>
      </c>
      <c r="J28" s="23">
        <f t="shared" si="3"/>
        <v>99615.12000000001</v>
      </c>
      <c r="K28" s="23">
        <f t="shared" si="4"/>
        <v>109576.63200000001</v>
      </c>
      <c r="L28" s="23">
        <f t="shared" si="5"/>
        <v>47090.784000000007</v>
      </c>
      <c r="M28" s="24"/>
    </row>
    <row r="29" spans="1:14" s="26" customFormat="1" ht="39" thickBot="1" x14ac:dyDescent="0.3">
      <c r="A29" s="20">
        <v>9</v>
      </c>
      <c r="B29" s="20" t="s">
        <v>97</v>
      </c>
      <c r="C29" s="20" t="s">
        <v>35</v>
      </c>
      <c r="D29" s="20">
        <v>42</v>
      </c>
      <c r="E29" s="20" t="s">
        <v>151</v>
      </c>
      <c r="F29" s="20" t="s">
        <v>52</v>
      </c>
      <c r="G29" s="21">
        <v>70</v>
      </c>
      <c r="H29" s="22">
        <v>3.35</v>
      </c>
      <c r="I29" s="20" t="s">
        <v>41</v>
      </c>
      <c r="J29" s="23">
        <f t="shared" si="3"/>
        <v>51590</v>
      </c>
      <c r="K29" s="23">
        <f t="shared" si="4"/>
        <v>56749</v>
      </c>
      <c r="L29" s="23">
        <f t="shared" si="5"/>
        <v>24388</v>
      </c>
      <c r="M29" s="24"/>
    </row>
    <row r="30" spans="1:14" s="26" customFormat="1" ht="51.75" thickBot="1" x14ac:dyDescent="0.3">
      <c r="A30" s="20">
        <v>13</v>
      </c>
      <c r="B30" s="20" t="s">
        <v>113</v>
      </c>
      <c r="C30" s="20" t="s">
        <v>54</v>
      </c>
      <c r="D30" s="20">
        <v>42</v>
      </c>
      <c r="E30" s="20" t="s">
        <v>151</v>
      </c>
      <c r="F30" s="20" t="s">
        <v>52</v>
      </c>
      <c r="G30" s="21">
        <v>108</v>
      </c>
      <c r="H30" s="22">
        <v>4.49</v>
      </c>
      <c r="I30" s="20" t="s">
        <v>39</v>
      </c>
      <c r="J30" s="23">
        <f t="shared" si="3"/>
        <v>106682.4</v>
      </c>
      <c r="K30" s="23">
        <f t="shared" si="4"/>
        <v>117350.64</v>
      </c>
      <c r="L30" s="23">
        <f t="shared" si="5"/>
        <v>50431.68</v>
      </c>
      <c r="M30" s="24"/>
    </row>
    <row r="31" spans="1:14" s="26" customFormat="1" ht="26.25" thickBot="1" x14ac:dyDescent="0.3">
      <c r="A31" s="20">
        <v>20</v>
      </c>
      <c r="B31" s="20" t="s">
        <v>101</v>
      </c>
      <c r="C31" s="20" t="s">
        <v>34</v>
      </c>
      <c r="D31" s="29">
        <v>42</v>
      </c>
      <c r="E31" s="29" t="s">
        <v>151</v>
      </c>
      <c r="F31" s="20" t="s">
        <v>52</v>
      </c>
      <c r="G31" s="21">
        <v>56</v>
      </c>
      <c r="H31" s="22">
        <v>3.44</v>
      </c>
      <c r="I31" s="20" t="s">
        <v>41</v>
      </c>
      <c r="J31" s="23">
        <f t="shared" si="3"/>
        <v>42380.800000000003</v>
      </c>
      <c r="K31" s="23">
        <f t="shared" si="4"/>
        <v>46618.879999999997</v>
      </c>
      <c r="L31" s="23">
        <f t="shared" si="5"/>
        <v>20034.559999999998</v>
      </c>
      <c r="M31" s="24"/>
    </row>
    <row r="32" spans="1:14" s="26" customFormat="1" ht="26.25" thickBot="1" x14ac:dyDescent="0.3">
      <c r="A32" s="20">
        <v>23</v>
      </c>
      <c r="B32" s="29" t="s">
        <v>109</v>
      </c>
      <c r="C32" s="29" t="s">
        <v>58</v>
      </c>
      <c r="D32" s="29">
        <v>42</v>
      </c>
      <c r="E32" s="29" t="s">
        <v>151</v>
      </c>
      <c r="F32" s="20" t="s">
        <v>52</v>
      </c>
      <c r="G32" s="21">
        <v>60</v>
      </c>
      <c r="H32" s="22">
        <v>3.23</v>
      </c>
      <c r="I32" s="20" t="s">
        <v>42</v>
      </c>
      <c r="J32" s="23">
        <f t="shared" si="3"/>
        <v>42636</v>
      </c>
      <c r="K32" s="23">
        <f t="shared" si="4"/>
        <v>46899.600000000006</v>
      </c>
      <c r="L32" s="23">
        <f t="shared" si="5"/>
        <v>20155.2</v>
      </c>
      <c r="M32" s="24"/>
    </row>
    <row r="33" spans="1:13" s="26" customFormat="1" ht="51.75" thickBot="1" x14ac:dyDescent="0.3">
      <c r="A33" s="20">
        <v>24</v>
      </c>
      <c r="B33" s="20" t="s">
        <v>103</v>
      </c>
      <c r="C33" s="20" t="s">
        <v>72</v>
      </c>
      <c r="D33" s="20">
        <v>42</v>
      </c>
      <c r="E33" s="20" t="s">
        <v>151</v>
      </c>
      <c r="F33" s="20" t="s">
        <v>52</v>
      </c>
      <c r="G33" s="21">
        <v>61</v>
      </c>
      <c r="H33" s="22">
        <v>3.44</v>
      </c>
      <c r="I33" s="20" t="s">
        <v>41</v>
      </c>
      <c r="J33" s="23">
        <f t="shared" si="3"/>
        <v>46164.800000000003</v>
      </c>
      <c r="K33" s="23">
        <f t="shared" si="4"/>
        <v>50781.280000000006</v>
      </c>
      <c r="L33" s="23">
        <f t="shared" si="5"/>
        <v>21823.360000000001</v>
      </c>
      <c r="M33" s="24"/>
    </row>
    <row r="34" spans="1:13" s="26" customFormat="1" ht="39" thickBot="1" x14ac:dyDescent="0.3">
      <c r="A34" s="20">
        <v>26</v>
      </c>
      <c r="B34" s="29" t="s">
        <v>104</v>
      </c>
      <c r="C34" s="29" t="s">
        <v>31</v>
      </c>
      <c r="D34" s="29">
        <v>42</v>
      </c>
      <c r="E34" s="29" t="s">
        <v>151</v>
      </c>
      <c r="F34" s="20" t="s">
        <v>52</v>
      </c>
      <c r="G34" s="21">
        <v>54.2</v>
      </c>
      <c r="H34" s="22">
        <v>3.98</v>
      </c>
      <c r="I34" s="20" t="s">
        <v>38</v>
      </c>
      <c r="J34" s="23">
        <f t="shared" si="3"/>
        <v>47457.520000000004</v>
      </c>
      <c r="K34" s="23">
        <f t="shared" si="4"/>
        <v>52203.272000000004</v>
      </c>
      <c r="L34" s="23">
        <f t="shared" si="5"/>
        <v>22434.464</v>
      </c>
      <c r="M34" s="24"/>
    </row>
    <row r="35" spans="1:13" s="26" customFormat="1" ht="26.25" thickBot="1" x14ac:dyDescent="0.3">
      <c r="A35" s="20">
        <v>27</v>
      </c>
      <c r="B35" s="29" t="s">
        <v>119</v>
      </c>
      <c r="C35" s="29" t="s">
        <v>12</v>
      </c>
      <c r="D35" s="29">
        <v>42</v>
      </c>
      <c r="E35" s="29" t="s">
        <v>151</v>
      </c>
      <c r="F35" s="20" t="s">
        <v>52</v>
      </c>
      <c r="G35" s="21">
        <v>55</v>
      </c>
      <c r="H35" s="22">
        <v>3.05</v>
      </c>
      <c r="I35" s="20" t="s">
        <v>41</v>
      </c>
      <c r="J35" s="23">
        <f t="shared" si="3"/>
        <v>36905</v>
      </c>
      <c r="K35" s="23">
        <f t="shared" si="4"/>
        <v>40595.5</v>
      </c>
      <c r="L35" s="23">
        <f t="shared" si="5"/>
        <v>17446</v>
      </c>
      <c r="M35" s="24"/>
    </row>
    <row r="36" spans="1:13" s="26" customFormat="1" ht="51.75" customHeight="1" thickBot="1" x14ac:dyDescent="0.3">
      <c r="A36" s="20">
        <v>30</v>
      </c>
      <c r="B36" s="20" t="s">
        <v>117</v>
      </c>
      <c r="C36" s="20" t="s">
        <v>15</v>
      </c>
      <c r="D36" s="29">
        <v>42</v>
      </c>
      <c r="E36" s="29" t="s">
        <v>151</v>
      </c>
      <c r="F36" s="20" t="s">
        <v>52</v>
      </c>
      <c r="G36" s="21">
        <v>75</v>
      </c>
      <c r="H36" s="22">
        <v>2.4</v>
      </c>
      <c r="I36" s="20" t="s">
        <v>41</v>
      </c>
      <c r="J36" s="23">
        <f t="shared" si="3"/>
        <v>39600</v>
      </c>
      <c r="K36" s="23">
        <f t="shared" si="4"/>
        <v>43560</v>
      </c>
      <c r="L36" s="23">
        <f t="shared" si="5"/>
        <v>18720</v>
      </c>
      <c r="M36" s="24"/>
    </row>
    <row r="37" spans="1:13" s="26" customFormat="1" ht="30" customHeight="1" thickBot="1" x14ac:dyDescent="0.3">
      <c r="A37" s="20">
        <v>40</v>
      </c>
      <c r="B37" s="20" t="s">
        <v>121</v>
      </c>
      <c r="C37" s="20" t="s">
        <v>21</v>
      </c>
      <c r="D37" s="20">
        <v>42</v>
      </c>
      <c r="E37" s="20" t="s">
        <v>151</v>
      </c>
      <c r="F37" s="20" t="s">
        <v>53</v>
      </c>
      <c r="G37" s="21">
        <v>101.2</v>
      </c>
      <c r="H37" s="22">
        <v>3.76</v>
      </c>
      <c r="I37" s="20" t="s">
        <v>40</v>
      </c>
      <c r="J37" s="23">
        <f t="shared" si="3"/>
        <v>83712.639999999985</v>
      </c>
      <c r="K37" s="23">
        <f t="shared" si="4"/>
        <v>92083.903999999995</v>
      </c>
      <c r="L37" s="23">
        <f t="shared" si="5"/>
        <v>39573.248</v>
      </c>
      <c r="M37" s="24"/>
    </row>
    <row r="38" spans="1:13" s="26" customFormat="1" ht="28.5" customHeight="1" thickBot="1" x14ac:dyDescent="0.3">
      <c r="A38" s="20">
        <v>43</v>
      </c>
      <c r="B38" s="20" t="s">
        <v>116</v>
      </c>
      <c r="C38" s="20" t="s">
        <v>80</v>
      </c>
      <c r="D38" s="20">
        <v>42</v>
      </c>
      <c r="E38" s="20" t="s">
        <v>151</v>
      </c>
      <c r="F38" s="20" t="s">
        <v>52</v>
      </c>
      <c r="G38" s="21">
        <v>117.4</v>
      </c>
      <c r="H38" s="22">
        <v>3.98</v>
      </c>
      <c r="I38" s="20" t="s">
        <v>79</v>
      </c>
      <c r="J38" s="23">
        <f t="shared" si="3"/>
        <v>102795.44</v>
      </c>
      <c r="K38" s="23">
        <f t="shared" si="4"/>
        <v>113074.984</v>
      </c>
      <c r="L38" s="23">
        <f t="shared" si="5"/>
        <v>48594.207999999999</v>
      </c>
      <c r="M38" s="24"/>
    </row>
    <row r="39" spans="1:13" s="26" customFormat="1" ht="26.25" thickBot="1" x14ac:dyDescent="0.3">
      <c r="A39" s="20">
        <v>59</v>
      </c>
      <c r="B39" s="29" t="s">
        <v>104</v>
      </c>
      <c r="C39" s="20" t="s">
        <v>28</v>
      </c>
      <c r="D39" s="20">
        <v>42</v>
      </c>
      <c r="E39" s="20" t="s">
        <v>151</v>
      </c>
      <c r="F39" s="20" t="s">
        <v>52</v>
      </c>
      <c r="G39" s="21">
        <v>33</v>
      </c>
      <c r="H39" s="22">
        <v>3.98</v>
      </c>
      <c r="I39" s="20" t="s">
        <v>38</v>
      </c>
      <c r="J39" s="23">
        <f t="shared" si="3"/>
        <v>28894.799999999999</v>
      </c>
      <c r="K39" s="23">
        <f t="shared" si="4"/>
        <v>31784.28</v>
      </c>
      <c r="L39" s="23">
        <f t="shared" si="5"/>
        <v>13659.36</v>
      </c>
      <c r="M39" s="24"/>
    </row>
    <row r="40" spans="1:13" s="26" customFormat="1" ht="33.75" customHeight="1" thickBot="1" x14ac:dyDescent="0.3">
      <c r="A40" s="31">
        <v>72</v>
      </c>
      <c r="B40" s="20" t="s">
        <v>113</v>
      </c>
      <c r="C40" s="20" t="s">
        <v>78</v>
      </c>
      <c r="D40" s="29">
        <v>42</v>
      </c>
      <c r="E40" s="29" t="s">
        <v>151</v>
      </c>
      <c r="F40" s="20" t="s">
        <v>53</v>
      </c>
      <c r="G40" s="21">
        <v>96</v>
      </c>
      <c r="H40" s="22">
        <v>3.79</v>
      </c>
      <c r="I40" s="20" t="s">
        <v>39</v>
      </c>
      <c r="J40" s="23"/>
      <c r="K40" s="23"/>
      <c r="L40" s="23">
        <f t="shared" si="5"/>
        <v>37839.360000000001</v>
      </c>
      <c r="M40" s="24"/>
    </row>
    <row r="41" spans="1:13" s="26" customFormat="1" ht="39" thickBot="1" x14ac:dyDescent="0.3">
      <c r="A41" s="31">
        <v>73</v>
      </c>
      <c r="B41" s="20" t="s">
        <v>119</v>
      </c>
      <c r="C41" s="20" t="s">
        <v>77</v>
      </c>
      <c r="D41" s="20">
        <v>42</v>
      </c>
      <c r="E41" s="20" t="s">
        <v>151</v>
      </c>
      <c r="F41" s="20" t="s">
        <v>53</v>
      </c>
      <c r="G41" s="21">
        <v>56</v>
      </c>
      <c r="H41" s="22">
        <v>2.79</v>
      </c>
      <c r="I41" s="20" t="s">
        <v>38</v>
      </c>
      <c r="J41" s="23"/>
      <c r="K41" s="23"/>
      <c r="L41" s="23">
        <f t="shared" si="5"/>
        <v>16248.960000000001</v>
      </c>
      <c r="M41" s="24"/>
    </row>
    <row r="42" spans="1:13" s="26" customFormat="1" ht="39" thickBot="1" x14ac:dyDescent="0.3">
      <c r="A42" s="20">
        <v>14</v>
      </c>
      <c r="B42" s="20" t="s">
        <v>93</v>
      </c>
      <c r="C42" s="20" t="s">
        <v>59</v>
      </c>
      <c r="D42" s="20">
        <v>44</v>
      </c>
      <c r="E42" s="20" t="s">
        <v>155</v>
      </c>
      <c r="F42" s="20" t="s">
        <v>53</v>
      </c>
      <c r="G42" s="21">
        <v>103</v>
      </c>
      <c r="H42" s="22">
        <v>4.62</v>
      </c>
      <c r="I42" s="20" t="s">
        <v>39</v>
      </c>
      <c r="J42" s="23">
        <f t="shared" ref="J42:J47" si="6">G42*H42*22*10</f>
        <v>104689.2</v>
      </c>
      <c r="K42" s="23">
        <f t="shared" ref="K42:K47" si="7">G42*H42*22*11</f>
        <v>115158.12</v>
      </c>
      <c r="L42" s="23">
        <f t="shared" si="5"/>
        <v>49489.440000000002</v>
      </c>
      <c r="M42" s="24"/>
    </row>
    <row r="43" spans="1:13" s="26" customFormat="1" ht="51.75" thickBot="1" x14ac:dyDescent="0.3">
      <c r="A43" s="20">
        <v>18</v>
      </c>
      <c r="B43" s="20" t="s">
        <v>107</v>
      </c>
      <c r="C43" s="20" t="s">
        <v>55</v>
      </c>
      <c r="D43" s="20">
        <v>44</v>
      </c>
      <c r="E43" s="20" t="s">
        <v>155</v>
      </c>
      <c r="F43" s="20" t="s">
        <v>52</v>
      </c>
      <c r="G43" s="21">
        <v>71</v>
      </c>
      <c r="H43" s="22">
        <v>3.23</v>
      </c>
      <c r="I43" s="20" t="s">
        <v>42</v>
      </c>
      <c r="J43" s="23">
        <f t="shared" si="6"/>
        <v>50452.600000000006</v>
      </c>
      <c r="K43" s="23">
        <f t="shared" si="7"/>
        <v>55497.86</v>
      </c>
      <c r="L43" s="23">
        <f t="shared" si="5"/>
        <v>23850.32</v>
      </c>
      <c r="M43" s="24"/>
    </row>
    <row r="44" spans="1:13" s="26" customFormat="1" ht="45.75" customHeight="1" thickBot="1" x14ac:dyDescent="0.3">
      <c r="A44" s="20">
        <v>35</v>
      </c>
      <c r="B44" s="20" t="s">
        <v>122</v>
      </c>
      <c r="C44" s="20" t="s">
        <v>18</v>
      </c>
      <c r="D44" s="29">
        <v>44</v>
      </c>
      <c r="E44" s="29" t="s">
        <v>155</v>
      </c>
      <c r="F44" s="20" t="s">
        <v>53</v>
      </c>
      <c r="G44" s="21">
        <v>92.6</v>
      </c>
      <c r="H44" s="22">
        <v>3.76</v>
      </c>
      <c r="I44" s="20" t="s">
        <v>40</v>
      </c>
      <c r="J44" s="23">
        <f t="shared" si="6"/>
        <v>76598.719999999987</v>
      </c>
      <c r="K44" s="23">
        <f t="shared" si="7"/>
        <v>84258.59199999999</v>
      </c>
      <c r="L44" s="23">
        <f t="shared" si="5"/>
        <v>36210.303999999989</v>
      </c>
      <c r="M44" s="24"/>
    </row>
    <row r="45" spans="1:13" s="26" customFormat="1" ht="45.75" customHeight="1" thickBot="1" x14ac:dyDescent="0.3">
      <c r="A45" s="20">
        <v>38</v>
      </c>
      <c r="B45" s="29" t="s">
        <v>90</v>
      </c>
      <c r="C45" s="29" t="s">
        <v>63</v>
      </c>
      <c r="D45" s="29">
        <v>44</v>
      </c>
      <c r="E45" s="29" t="s">
        <v>155</v>
      </c>
      <c r="F45" s="20" t="s">
        <v>53</v>
      </c>
      <c r="G45" s="21">
        <v>92.6</v>
      </c>
      <c r="H45" s="22">
        <v>3.76</v>
      </c>
      <c r="I45" s="20" t="s">
        <v>40</v>
      </c>
      <c r="J45" s="23">
        <f t="shared" si="6"/>
        <v>76598.719999999987</v>
      </c>
      <c r="K45" s="23">
        <f t="shared" si="7"/>
        <v>84258.59199999999</v>
      </c>
      <c r="L45" s="23">
        <f t="shared" si="5"/>
        <v>36210.303999999989</v>
      </c>
      <c r="M45" s="24"/>
    </row>
    <row r="46" spans="1:13" s="26" customFormat="1" ht="49.5" customHeight="1" thickBot="1" x14ac:dyDescent="0.3">
      <c r="A46" s="20">
        <v>39</v>
      </c>
      <c r="B46" s="20" t="s">
        <v>123</v>
      </c>
      <c r="C46" s="20" t="s">
        <v>73</v>
      </c>
      <c r="D46" s="29">
        <v>44</v>
      </c>
      <c r="E46" s="29" t="s">
        <v>155</v>
      </c>
      <c r="F46" s="20" t="s">
        <v>53</v>
      </c>
      <c r="G46" s="21">
        <v>60</v>
      </c>
      <c r="H46" s="22">
        <v>4.62</v>
      </c>
      <c r="I46" s="20" t="s">
        <v>39</v>
      </c>
      <c r="J46" s="23">
        <f t="shared" si="6"/>
        <v>60984</v>
      </c>
      <c r="K46" s="23">
        <f t="shared" si="7"/>
        <v>67082.399999999994</v>
      </c>
      <c r="L46" s="23">
        <f t="shared" si="5"/>
        <v>28828.799999999999</v>
      </c>
      <c r="M46" s="24"/>
    </row>
    <row r="47" spans="1:13" s="26" customFormat="1" ht="69.75" customHeight="1" thickBot="1" x14ac:dyDescent="0.3">
      <c r="A47" s="20">
        <v>49</v>
      </c>
      <c r="B47" s="20" t="s">
        <v>89</v>
      </c>
      <c r="C47" s="20" t="s">
        <v>65</v>
      </c>
      <c r="D47" s="20">
        <v>44</v>
      </c>
      <c r="E47" s="20" t="s">
        <v>155</v>
      </c>
      <c r="F47" s="20" t="s">
        <v>53</v>
      </c>
      <c r="G47" s="21">
        <v>204.8</v>
      </c>
      <c r="H47" s="22">
        <v>4.5</v>
      </c>
      <c r="I47" s="20" t="s">
        <v>39</v>
      </c>
      <c r="J47" s="23">
        <f t="shared" si="6"/>
        <v>202752</v>
      </c>
      <c r="K47" s="23">
        <f t="shared" si="7"/>
        <v>223027.20000000001</v>
      </c>
      <c r="L47" s="23">
        <f t="shared" si="5"/>
        <v>95846.400000000009</v>
      </c>
      <c r="M47" s="24"/>
    </row>
    <row r="48" spans="1:13" s="26" customFormat="1" ht="57.75" customHeight="1" thickBot="1" x14ac:dyDescent="0.3">
      <c r="A48" s="31">
        <v>69</v>
      </c>
      <c r="B48" s="29" t="s">
        <v>93</v>
      </c>
      <c r="C48" s="20" t="s">
        <v>60</v>
      </c>
      <c r="D48" s="20">
        <v>44</v>
      </c>
      <c r="E48" s="20" t="s">
        <v>155</v>
      </c>
      <c r="F48" s="20" t="s">
        <v>53</v>
      </c>
      <c r="G48" s="21">
        <v>76</v>
      </c>
      <c r="H48" s="22">
        <v>3.98</v>
      </c>
      <c r="I48" s="20" t="s">
        <v>38</v>
      </c>
      <c r="J48" s="23"/>
      <c r="K48" s="23"/>
      <c r="L48" s="23">
        <f t="shared" si="5"/>
        <v>31457.920000000002</v>
      </c>
      <c r="M48" s="24"/>
    </row>
    <row r="49" spans="1:13" s="26" customFormat="1" ht="26.25" thickBot="1" x14ac:dyDescent="0.3">
      <c r="A49" s="31">
        <v>70</v>
      </c>
      <c r="B49" s="20" t="s">
        <v>89</v>
      </c>
      <c r="C49" s="20" t="s">
        <v>61</v>
      </c>
      <c r="D49" s="20">
        <v>44</v>
      </c>
      <c r="E49" s="20" t="s">
        <v>155</v>
      </c>
      <c r="F49" s="20" t="s">
        <v>53</v>
      </c>
      <c r="G49" s="21">
        <v>60</v>
      </c>
      <c r="H49" s="22">
        <v>3.98</v>
      </c>
      <c r="I49" s="20" t="s">
        <v>38</v>
      </c>
      <c r="J49" s="23"/>
      <c r="K49" s="23"/>
      <c r="L49" s="23">
        <f t="shared" si="5"/>
        <v>24835.200000000001</v>
      </c>
      <c r="M49" s="24"/>
    </row>
    <row r="50" spans="1:13" s="26" customFormat="1" ht="39" thickBot="1" x14ac:dyDescent="0.3">
      <c r="A50" s="31">
        <v>71</v>
      </c>
      <c r="B50" s="29" t="s">
        <v>123</v>
      </c>
      <c r="C50" s="20" t="s">
        <v>75</v>
      </c>
      <c r="D50" s="20">
        <v>44</v>
      </c>
      <c r="E50" s="20" t="s">
        <v>155</v>
      </c>
      <c r="F50" s="20" t="s">
        <v>53</v>
      </c>
      <c r="G50" s="21">
        <v>57</v>
      </c>
      <c r="H50" s="22">
        <v>3.44</v>
      </c>
      <c r="I50" s="20" t="s">
        <v>41</v>
      </c>
      <c r="J50" s="23"/>
      <c r="K50" s="23"/>
      <c r="L50" s="23">
        <f t="shared" si="5"/>
        <v>20392.32</v>
      </c>
      <c r="M50" s="24"/>
    </row>
    <row r="51" spans="1:13" s="26" customFormat="1" ht="102.75" customHeight="1" thickBot="1" x14ac:dyDescent="0.3">
      <c r="A51" s="32"/>
      <c r="B51" s="33"/>
      <c r="C51" s="34" t="s">
        <v>33</v>
      </c>
      <c r="D51" s="34"/>
      <c r="E51" s="34"/>
      <c r="F51" s="34"/>
      <c r="G51" s="12"/>
      <c r="H51" s="13"/>
      <c r="I51" s="13"/>
      <c r="J51" s="13">
        <f>SUM(J2:J50)</f>
        <v>11904043.822000002</v>
      </c>
      <c r="K51" s="13">
        <f>SUM(K2:K50)</f>
        <v>13094448.2042</v>
      </c>
      <c r="L51" s="35">
        <f>SUM(L2:L50)</f>
        <v>1724808.0904000001</v>
      </c>
      <c r="M51" s="24"/>
    </row>
    <row r="52" spans="1:13" s="26" customFormat="1" x14ac:dyDescent="0.25">
      <c r="A52" s="36"/>
      <c r="B52" s="36"/>
      <c r="C52" s="4"/>
      <c r="D52" s="4"/>
      <c r="E52" s="4"/>
      <c r="F52" s="4"/>
      <c r="G52" s="8"/>
      <c r="H52" s="9"/>
      <c r="I52" s="4"/>
      <c r="J52" s="4"/>
      <c r="K52" s="4"/>
      <c r="L52" s="4"/>
    </row>
    <row r="53" spans="1:13" s="26" customFormat="1" x14ac:dyDescent="0.25">
      <c r="A53" s="36"/>
      <c r="B53" s="36"/>
      <c r="C53" s="4"/>
      <c r="D53" s="4"/>
      <c r="E53" s="4"/>
      <c r="F53" s="4"/>
      <c r="G53" s="8"/>
      <c r="H53" s="9"/>
      <c r="I53" s="4"/>
      <c r="J53" s="4"/>
      <c r="K53" s="4"/>
      <c r="L53" s="4"/>
    </row>
    <row r="54" spans="1:13" s="26" customFormat="1" x14ac:dyDescent="0.25">
      <c r="A54" s="36"/>
      <c r="B54" s="36"/>
      <c r="C54" s="4"/>
      <c r="D54" s="4"/>
      <c r="E54" s="4"/>
      <c r="F54" s="4"/>
      <c r="G54" s="8"/>
      <c r="H54" s="9"/>
      <c r="I54" s="4"/>
      <c r="J54" s="4"/>
      <c r="K54" s="4"/>
      <c r="L54" s="4"/>
    </row>
    <row r="55" spans="1:13" s="26" customFormat="1" x14ac:dyDescent="0.25">
      <c r="A55" s="36"/>
      <c r="B55" s="36"/>
      <c r="C55" s="4"/>
      <c r="D55" s="4"/>
      <c r="E55" s="4"/>
      <c r="F55" s="4"/>
      <c r="G55" s="8"/>
      <c r="H55" s="9"/>
      <c r="I55" s="4"/>
      <c r="J55" s="4"/>
      <c r="K55" s="4"/>
      <c r="L55" s="4"/>
    </row>
    <row r="56" spans="1:13" s="26" customFormat="1" x14ac:dyDescent="0.25">
      <c r="A56" s="36"/>
      <c r="B56" s="36"/>
      <c r="C56" s="4"/>
      <c r="D56" s="4"/>
      <c r="E56" s="4"/>
      <c r="F56" s="4"/>
      <c r="G56" s="8"/>
      <c r="H56" s="9"/>
      <c r="I56" s="4"/>
      <c r="J56" s="4"/>
      <c r="K56" s="4"/>
      <c r="L56" s="4"/>
    </row>
    <row r="57" spans="1:13" s="26" customFormat="1" x14ac:dyDescent="0.25">
      <c r="A57" s="36"/>
      <c r="B57" s="36"/>
      <c r="C57" s="4"/>
      <c r="D57" s="4"/>
      <c r="E57" s="4"/>
      <c r="F57" s="4"/>
      <c r="G57" s="8"/>
      <c r="H57" s="9"/>
      <c r="I57" s="4"/>
      <c r="J57" s="4"/>
      <c r="K57" s="4"/>
      <c r="L57" s="4"/>
    </row>
  </sheetData>
  <autoFilter ref="A1:L51" xr:uid="{00000000-0009-0000-0000-000002000000}">
    <sortState ref="A2:L51">
      <sortCondition ref="D1:D51"/>
    </sortState>
  </autoFilter>
  <pageMargins left="0.25" right="0.25" top="0.75" bottom="0.75" header="0.3" footer="0.3"/>
  <pageSetup paperSize="9" scale="66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"/>
  <sheetViews>
    <sheetView view="pageBreakPreview" zoomScale="80" zoomScaleNormal="100" zoomScaleSheetLayoutView="80" workbookViewId="0">
      <selection activeCell="S8" sqref="S4:Y8"/>
    </sheetView>
  </sheetViews>
  <sheetFormatPr defaultRowHeight="15" x14ac:dyDescent="0.25"/>
  <cols>
    <col min="1" max="1" width="3" bestFit="1" customWidth="1"/>
    <col min="2" max="2" width="21.85546875" customWidth="1"/>
    <col min="3" max="3" width="37.140625" customWidth="1"/>
    <col min="4" max="4" width="19.28515625" customWidth="1"/>
    <col min="5" max="5" width="16" customWidth="1"/>
    <col min="6" max="6" width="6.5703125" bestFit="1" customWidth="1"/>
    <col min="7" max="7" width="8.5703125" bestFit="1" customWidth="1"/>
    <col min="8" max="8" width="19.7109375" customWidth="1"/>
    <col min="9" max="9" width="18.5703125" bestFit="1" customWidth="1"/>
  </cols>
  <sheetData>
    <row r="1" spans="1:10" ht="32.25" thickBot="1" x14ac:dyDescent="0.3">
      <c r="A1" s="18"/>
      <c r="B1" s="18" t="s">
        <v>86</v>
      </c>
      <c r="C1" s="18" t="s">
        <v>0</v>
      </c>
      <c r="D1" s="18" t="s">
        <v>158</v>
      </c>
      <c r="E1" s="18" t="s">
        <v>50</v>
      </c>
      <c r="F1" s="18" t="s">
        <v>1</v>
      </c>
      <c r="G1" s="18" t="s">
        <v>2</v>
      </c>
      <c r="H1" s="18" t="s">
        <v>3</v>
      </c>
      <c r="I1" s="18" t="s">
        <v>4</v>
      </c>
      <c r="J1" s="14"/>
    </row>
    <row r="2" spans="1:10" ht="80.25" customHeight="1" thickBot="1" x14ac:dyDescent="0.3">
      <c r="A2" s="39">
        <v>78</v>
      </c>
      <c r="B2" s="17"/>
      <c r="C2" s="17" t="s">
        <v>157</v>
      </c>
      <c r="D2" s="17">
        <v>44</v>
      </c>
      <c r="E2" s="17" t="s">
        <v>53</v>
      </c>
      <c r="F2" s="40">
        <v>42</v>
      </c>
      <c r="G2" s="41">
        <v>3.98</v>
      </c>
      <c r="H2" s="15" t="s">
        <v>79</v>
      </c>
      <c r="I2" s="42">
        <f>F2*G2*22*10</f>
        <v>36775.199999999997</v>
      </c>
    </row>
    <row r="3" spans="1:10" ht="53.25" customHeight="1" thickBot="1" x14ac:dyDescent="0.3">
      <c r="A3" s="54" t="s">
        <v>156</v>
      </c>
      <c r="B3" s="55"/>
      <c r="C3" s="55"/>
      <c r="D3" s="55"/>
      <c r="E3" s="55"/>
      <c r="F3" s="55"/>
      <c r="G3" s="55"/>
      <c r="H3" s="56"/>
      <c r="I3" s="38">
        <f>SUM(I2:I2)</f>
        <v>36775.199999999997</v>
      </c>
    </row>
    <row r="11" spans="1:10" x14ac:dyDescent="0.25">
      <c r="D11" s="7"/>
    </row>
  </sheetData>
  <mergeCells count="1">
    <mergeCell ref="A3:H3"/>
  </mergeCells>
  <pageMargins left="0.511811024" right="0.511811024" top="0.78740157499999996" bottom="0.78740157499999996" header="0.31496062000000002" footer="0.3149606200000000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workbookViewId="0">
      <selection activeCell="N12" sqref="N12"/>
    </sheetView>
  </sheetViews>
  <sheetFormatPr defaultColWidth="9.140625" defaultRowHeight="15" x14ac:dyDescent="0.25"/>
  <cols>
    <col min="2" max="2" width="25.140625" bestFit="1" customWidth="1"/>
    <col min="12" max="12" width="15.85546875" bestFit="1" customWidth="1"/>
    <col min="258" max="258" width="25.140625" bestFit="1" customWidth="1"/>
    <col min="268" max="268" width="15.85546875" bestFit="1" customWidth="1"/>
    <col min="514" max="514" width="25.140625" bestFit="1" customWidth="1"/>
    <col min="524" max="524" width="15.85546875" bestFit="1" customWidth="1"/>
    <col min="770" max="770" width="25.140625" bestFit="1" customWidth="1"/>
    <col min="780" max="780" width="15.85546875" bestFit="1" customWidth="1"/>
    <col min="1026" max="1026" width="25.140625" bestFit="1" customWidth="1"/>
    <col min="1036" max="1036" width="15.85546875" bestFit="1" customWidth="1"/>
    <col min="1282" max="1282" width="25.140625" bestFit="1" customWidth="1"/>
    <col min="1292" max="1292" width="15.85546875" bestFit="1" customWidth="1"/>
    <col min="1538" max="1538" width="25.140625" bestFit="1" customWidth="1"/>
    <col min="1548" max="1548" width="15.85546875" bestFit="1" customWidth="1"/>
    <col min="1794" max="1794" width="25.140625" bestFit="1" customWidth="1"/>
    <col min="1804" max="1804" width="15.85546875" bestFit="1" customWidth="1"/>
    <col min="2050" max="2050" width="25.140625" bestFit="1" customWidth="1"/>
    <col min="2060" max="2060" width="15.85546875" bestFit="1" customWidth="1"/>
    <col min="2306" max="2306" width="25.140625" bestFit="1" customWidth="1"/>
    <col min="2316" max="2316" width="15.85546875" bestFit="1" customWidth="1"/>
    <col min="2562" max="2562" width="25.140625" bestFit="1" customWidth="1"/>
    <col min="2572" max="2572" width="15.85546875" bestFit="1" customWidth="1"/>
    <col min="2818" max="2818" width="25.140625" bestFit="1" customWidth="1"/>
    <col min="2828" max="2828" width="15.85546875" bestFit="1" customWidth="1"/>
    <col min="3074" max="3074" width="25.140625" bestFit="1" customWidth="1"/>
    <col min="3084" max="3084" width="15.85546875" bestFit="1" customWidth="1"/>
    <col min="3330" max="3330" width="25.140625" bestFit="1" customWidth="1"/>
    <col min="3340" max="3340" width="15.85546875" bestFit="1" customWidth="1"/>
    <col min="3586" max="3586" width="25.140625" bestFit="1" customWidth="1"/>
    <col min="3596" max="3596" width="15.85546875" bestFit="1" customWidth="1"/>
    <col min="3842" max="3842" width="25.140625" bestFit="1" customWidth="1"/>
    <col min="3852" max="3852" width="15.85546875" bestFit="1" customWidth="1"/>
    <col min="4098" max="4098" width="25.140625" bestFit="1" customWidth="1"/>
    <col min="4108" max="4108" width="15.85546875" bestFit="1" customWidth="1"/>
    <col min="4354" max="4354" width="25.140625" bestFit="1" customWidth="1"/>
    <col min="4364" max="4364" width="15.85546875" bestFit="1" customWidth="1"/>
    <col min="4610" max="4610" width="25.140625" bestFit="1" customWidth="1"/>
    <col min="4620" max="4620" width="15.85546875" bestFit="1" customWidth="1"/>
    <col min="4866" max="4866" width="25.140625" bestFit="1" customWidth="1"/>
    <col min="4876" max="4876" width="15.85546875" bestFit="1" customWidth="1"/>
    <col min="5122" max="5122" width="25.140625" bestFit="1" customWidth="1"/>
    <col min="5132" max="5132" width="15.85546875" bestFit="1" customWidth="1"/>
    <col min="5378" max="5378" width="25.140625" bestFit="1" customWidth="1"/>
    <col min="5388" max="5388" width="15.85546875" bestFit="1" customWidth="1"/>
    <col min="5634" max="5634" width="25.140625" bestFit="1" customWidth="1"/>
    <col min="5644" max="5644" width="15.85546875" bestFit="1" customWidth="1"/>
    <col min="5890" max="5890" width="25.140625" bestFit="1" customWidth="1"/>
    <col min="5900" max="5900" width="15.85546875" bestFit="1" customWidth="1"/>
    <col min="6146" max="6146" width="25.140625" bestFit="1" customWidth="1"/>
    <col min="6156" max="6156" width="15.85546875" bestFit="1" customWidth="1"/>
    <col min="6402" max="6402" width="25.140625" bestFit="1" customWidth="1"/>
    <col min="6412" max="6412" width="15.85546875" bestFit="1" customWidth="1"/>
    <col min="6658" max="6658" width="25.140625" bestFit="1" customWidth="1"/>
    <col min="6668" max="6668" width="15.85546875" bestFit="1" customWidth="1"/>
    <col min="6914" max="6914" width="25.140625" bestFit="1" customWidth="1"/>
    <col min="6924" max="6924" width="15.85546875" bestFit="1" customWidth="1"/>
    <col min="7170" max="7170" width="25.140625" bestFit="1" customWidth="1"/>
    <col min="7180" max="7180" width="15.85546875" bestFit="1" customWidth="1"/>
    <col min="7426" max="7426" width="25.140625" bestFit="1" customWidth="1"/>
    <col min="7436" max="7436" width="15.85546875" bestFit="1" customWidth="1"/>
    <col min="7682" max="7682" width="25.140625" bestFit="1" customWidth="1"/>
    <col min="7692" max="7692" width="15.85546875" bestFit="1" customWidth="1"/>
    <col min="7938" max="7938" width="25.140625" bestFit="1" customWidth="1"/>
    <col min="7948" max="7948" width="15.85546875" bestFit="1" customWidth="1"/>
    <col min="8194" max="8194" width="25.140625" bestFit="1" customWidth="1"/>
    <col min="8204" max="8204" width="15.85546875" bestFit="1" customWidth="1"/>
    <col min="8450" max="8450" width="25.140625" bestFit="1" customWidth="1"/>
    <col min="8460" max="8460" width="15.85546875" bestFit="1" customWidth="1"/>
    <col min="8706" max="8706" width="25.140625" bestFit="1" customWidth="1"/>
    <col min="8716" max="8716" width="15.85546875" bestFit="1" customWidth="1"/>
    <col min="8962" max="8962" width="25.140625" bestFit="1" customWidth="1"/>
    <col min="8972" max="8972" width="15.85546875" bestFit="1" customWidth="1"/>
    <col min="9218" max="9218" width="25.140625" bestFit="1" customWidth="1"/>
    <col min="9228" max="9228" width="15.85546875" bestFit="1" customWidth="1"/>
    <col min="9474" max="9474" width="25.140625" bestFit="1" customWidth="1"/>
    <col min="9484" max="9484" width="15.85546875" bestFit="1" customWidth="1"/>
    <col min="9730" max="9730" width="25.140625" bestFit="1" customWidth="1"/>
    <col min="9740" max="9740" width="15.85546875" bestFit="1" customWidth="1"/>
    <col min="9986" max="9986" width="25.140625" bestFit="1" customWidth="1"/>
    <col min="9996" max="9996" width="15.85546875" bestFit="1" customWidth="1"/>
    <col min="10242" max="10242" width="25.140625" bestFit="1" customWidth="1"/>
    <col min="10252" max="10252" width="15.85546875" bestFit="1" customWidth="1"/>
    <col min="10498" max="10498" width="25.140625" bestFit="1" customWidth="1"/>
    <col min="10508" max="10508" width="15.85546875" bestFit="1" customWidth="1"/>
    <col min="10754" max="10754" width="25.140625" bestFit="1" customWidth="1"/>
    <col min="10764" max="10764" width="15.85546875" bestFit="1" customWidth="1"/>
    <col min="11010" max="11010" width="25.140625" bestFit="1" customWidth="1"/>
    <col min="11020" max="11020" width="15.85546875" bestFit="1" customWidth="1"/>
    <col min="11266" max="11266" width="25.140625" bestFit="1" customWidth="1"/>
    <col min="11276" max="11276" width="15.85546875" bestFit="1" customWidth="1"/>
    <col min="11522" max="11522" width="25.140625" bestFit="1" customWidth="1"/>
    <col min="11532" max="11532" width="15.85546875" bestFit="1" customWidth="1"/>
    <col min="11778" max="11778" width="25.140625" bestFit="1" customWidth="1"/>
    <col min="11788" max="11788" width="15.85546875" bestFit="1" customWidth="1"/>
    <col min="12034" max="12034" width="25.140625" bestFit="1" customWidth="1"/>
    <col min="12044" max="12044" width="15.85546875" bestFit="1" customWidth="1"/>
    <col min="12290" max="12290" width="25.140625" bestFit="1" customWidth="1"/>
    <col min="12300" max="12300" width="15.85546875" bestFit="1" customWidth="1"/>
    <col min="12546" max="12546" width="25.140625" bestFit="1" customWidth="1"/>
    <col min="12556" max="12556" width="15.85546875" bestFit="1" customWidth="1"/>
    <col min="12802" max="12802" width="25.140625" bestFit="1" customWidth="1"/>
    <col min="12812" max="12812" width="15.85546875" bestFit="1" customWidth="1"/>
    <col min="13058" max="13058" width="25.140625" bestFit="1" customWidth="1"/>
    <col min="13068" max="13068" width="15.85546875" bestFit="1" customWidth="1"/>
    <col min="13314" max="13314" width="25.140625" bestFit="1" customWidth="1"/>
    <col min="13324" max="13324" width="15.85546875" bestFit="1" customWidth="1"/>
    <col min="13570" max="13570" width="25.140625" bestFit="1" customWidth="1"/>
    <col min="13580" max="13580" width="15.85546875" bestFit="1" customWidth="1"/>
    <col min="13826" max="13826" width="25.140625" bestFit="1" customWidth="1"/>
    <col min="13836" max="13836" width="15.85546875" bestFit="1" customWidth="1"/>
    <col min="14082" max="14082" width="25.140625" bestFit="1" customWidth="1"/>
    <col min="14092" max="14092" width="15.85546875" bestFit="1" customWidth="1"/>
    <col min="14338" max="14338" width="25.140625" bestFit="1" customWidth="1"/>
    <col min="14348" max="14348" width="15.85546875" bestFit="1" customWidth="1"/>
    <col min="14594" max="14594" width="25.140625" bestFit="1" customWidth="1"/>
    <col min="14604" max="14604" width="15.85546875" bestFit="1" customWidth="1"/>
    <col min="14850" max="14850" width="25.140625" bestFit="1" customWidth="1"/>
    <col min="14860" max="14860" width="15.85546875" bestFit="1" customWidth="1"/>
    <col min="15106" max="15106" width="25.140625" bestFit="1" customWidth="1"/>
    <col min="15116" max="15116" width="15.85546875" bestFit="1" customWidth="1"/>
    <col min="15362" max="15362" width="25.140625" bestFit="1" customWidth="1"/>
    <col min="15372" max="15372" width="15.85546875" bestFit="1" customWidth="1"/>
    <col min="15618" max="15618" width="25.140625" bestFit="1" customWidth="1"/>
    <col min="15628" max="15628" width="15.85546875" bestFit="1" customWidth="1"/>
    <col min="15874" max="15874" width="25.140625" bestFit="1" customWidth="1"/>
    <col min="15884" max="15884" width="15.85546875" bestFit="1" customWidth="1"/>
    <col min="16130" max="16130" width="25.140625" bestFit="1" customWidth="1"/>
    <col min="16140" max="16140" width="15.85546875" bestFit="1" customWidth="1"/>
  </cols>
  <sheetData>
    <row r="1" spans="1:13" x14ac:dyDescent="0.25">
      <c r="A1" t="s">
        <v>125</v>
      </c>
    </row>
    <row r="3" spans="1:13" x14ac:dyDescent="0.25">
      <c r="A3" t="s">
        <v>126</v>
      </c>
    </row>
    <row r="5" spans="1:13" x14ac:dyDescent="0.25">
      <c r="A5" t="s">
        <v>127</v>
      </c>
    </row>
    <row r="6" spans="1:13" x14ac:dyDescent="0.25">
      <c r="A6" t="s">
        <v>128</v>
      </c>
    </row>
    <row r="7" spans="1:13" x14ac:dyDescent="0.25">
      <c r="C7" t="s">
        <v>129</v>
      </c>
      <c r="F7" t="s">
        <v>130</v>
      </c>
      <c r="K7" t="s">
        <v>131</v>
      </c>
      <c r="L7" t="s">
        <v>132</v>
      </c>
    </row>
    <row r="9" spans="1:13" x14ac:dyDescent="0.25">
      <c r="A9" t="s">
        <v>133</v>
      </c>
      <c r="D9" t="s">
        <v>134</v>
      </c>
    </row>
    <row r="10" spans="1:13" x14ac:dyDescent="0.25">
      <c r="L10" s="37"/>
      <c r="M10" s="37"/>
    </row>
    <row r="11" spans="1:13" x14ac:dyDescent="0.25">
      <c r="D11" t="s">
        <v>135</v>
      </c>
      <c r="L11" s="37"/>
      <c r="M11" s="37"/>
    </row>
    <row r="12" spans="1:13" x14ac:dyDescent="0.25">
      <c r="B12" t="s">
        <v>136</v>
      </c>
      <c r="C12" t="s">
        <v>137</v>
      </c>
      <c r="D12" t="s">
        <v>138</v>
      </c>
      <c r="L12" s="37"/>
      <c r="M12" s="37"/>
    </row>
    <row r="13" spans="1:13" x14ac:dyDescent="0.25">
      <c r="A13">
        <v>34</v>
      </c>
      <c r="B13" t="s">
        <v>139</v>
      </c>
      <c r="H13" t="s">
        <v>140</v>
      </c>
      <c r="L13" s="37">
        <v>492023.9</v>
      </c>
      <c r="M13" s="37"/>
    </row>
    <row r="14" spans="1:13" x14ac:dyDescent="0.25">
      <c r="A14">
        <v>35</v>
      </c>
      <c r="B14" t="s">
        <v>141</v>
      </c>
      <c r="H14" t="s">
        <v>140</v>
      </c>
      <c r="L14" s="37">
        <v>46250</v>
      </c>
      <c r="M14" s="37"/>
    </row>
    <row r="15" spans="1:13" x14ac:dyDescent="0.25">
      <c r="A15">
        <v>36</v>
      </c>
      <c r="B15" t="s">
        <v>142</v>
      </c>
      <c r="H15" t="s">
        <v>140</v>
      </c>
      <c r="L15" s="37">
        <v>10250</v>
      </c>
      <c r="M15" s="37"/>
    </row>
    <row r="16" spans="1:13" x14ac:dyDescent="0.25">
      <c r="L16" s="37"/>
      <c r="M16" s="37"/>
    </row>
    <row r="17" spans="1:13" x14ac:dyDescent="0.25">
      <c r="B17" t="s">
        <v>136</v>
      </c>
      <c r="C17" t="s">
        <v>143</v>
      </c>
      <c r="D17" t="s">
        <v>144</v>
      </c>
      <c r="L17" s="37"/>
      <c r="M17" s="37"/>
    </row>
    <row r="18" spans="1:13" x14ac:dyDescent="0.25">
      <c r="A18">
        <v>37</v>
      </c>
      <c r="B18" t="s">
        <v>139</v>
      </c>
      <c r="H18" t="s">
        <v>140</v>
      </c>
      <c r="L18" s="37">
        <v>79437.399999999994</v>
      </c>
      <c r="M18" s="37"/>
    </row>
    <row r="19" spans="1:13" x14ac:dyDescent="0.25">
      <c r="A19">
        <v>38</v>
      </c>
      <c r="B19" t="s">
        <v>141</v>
      </c>
      <c r="H19" t="s">
        <v>140</v>
      </c>
      <c r="L19" s="37">
        <v>9250</v>
      </c>
      <c r="M19" s="37"/>
    </row>
    <row r="20" spans="1:13" x14ac:dyDescent="0.25">
      <c r="L20" s="37"/>
      <c r="M20" s="37"/>
    </row>
    <row r="21" spans="1:13" x14ac:dyDescent="0.25">
      <c r="B21" t="s">
        <v>136</v>
      </c>
      <c r="C21" t="s">
        <v>145</v>
      </c>
      <c r="D21" t="s">
        <v>146</v>
      </c>
      <c r="L21" s="37"/>
      <c r="M21" s="37"/>
    </row>
    <row r="22" spans="1:13" x14ac:dyDescent="0.25">
      <c r="A22">
        <v>39</v>
      </c>
      <c r="B22" t="s">
        <v>139</v>
      </c>
      <c r="H22" t="s">
        <v>140</v>
      </c>
      <c r="L22" s="37">
        <v>1385932.14</v>
      </c>
      <c r="M22" s="37"/>
    </row>
    <row r="23" spans="1:13" x14ac:dyDescent="0.25">
      <c r="A23">
        <v>40</v>
      </c>
      <c r="B23" t="s">
        <v>141</v>
      </c>
      <c r="H23" t="s">
        <v>140</v>
      </c>
      <c r="L23" s="37">
        <v>46250</v>
      </c>
      <c r="M23" s="37"/>
    </row>
    <row r="24" spans="1:13" x14ac:dyDescent="0.25">
      <c r="A24">
        <v>41</v>
      </c>
      <c r="B24" t="s">
        <v>142</v>
      </c>
      <c r="H24" t="s">
        <v>140</v>
      </c>
      <c r="L24" s="37">
        <v>95000</v>
      </c>
      <c r="M24" s="37"/>
    </row>
    <row r="25" spans="1:13" x14ac:dyDescent="0.25">
      <c r="A25">
        <v>42</v>
      </c>
      <c r="B25" t="s">
        <v>147</v>
      </c>
      <c r="H25" t="s">
        <v>140</v>
      </c>
      <c r="L25" s="37">
        <v>904000</v>
      </c>
      <c r="M25" s="37"/>
    </row>
    <row r="26" spans="1:13" x14ac:dyDescent="0.25">
      <c r="L26" s="37"/>
      <c r="M26" s="37"/>
    </row>
    <row r="27" spans="1:13" x14ac:dyDescent="0.25">
      <c r="B27" t="s">
        <v>136</v>
      </c>
      <c r="C27" t="s">
        <v>148</v>
      </c>
      <c r="D27" t="s">
        <v>149</v>
      </c>
      <c r="L27" s="37"/>
      <c r="M27" s="37"/>
    </row>
    <row r="28" spans="1:13" x14ac:dyDescent="0.25">
      <c r="A28">
        <v>43</v>
      </c>
      <c r="B28" t="s">
        <v>142</v>
      </c>
      <c r="H28" t="s">
        <v>140</v>
      </c>
      <c r="L28" s="37">
        <v>13500</v>
      </c>
      <c r="M28" s="37"/>
    </row>
    <row r="29" spans="1:13" x14ac:dyDescent="0.25">
      <c r="A29">
        <v>44</v>
      </c>
      <c r="B29" t="s">
        <v>147</v>
      </c>
      <c r="H29" t="s">
        <v>140</v>
      </c>
      <c r="L29" s="37">
        <v>384000</v>
      </c>
      <c r="M29" s="37"/>
    </row>
    <row r="30" spans="1:13" x14ac:dyDescent="0.25">
      <c r="L30" s="37"/>
      <c r="M30" s="3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Reajustes</vt:lpstr>
      <vt:lpstr>200 dias</vt:lpstr>
      <vt:lpstr>Adjudicação Processo 01-2019</vt:lpstr>
      <vt:lpstr>Processo 04-2019</vt:lpstr>
      <vt:lpstr>Plan3</vt:lpstr>
      <vt:lpstr>'200 dias'!Area_de_impressao</vt:lpstr>
      <vt:lpstr>'Adjudicação Processo 01-2019'!Area_de_impressao</vt:lpstr>
      <vt:lpstr>'Processo 04-2019'!Area_de_impressao</vt:lpstr>
      <vt:lpstr>Reajustes!Area_de_impressao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admistrador</dc:creator>
  <cp:lastModifiedBy>User</cp:lastModifiedBy>
  <cp:lastPrinted>2020-01-06T19:01:04Z</cp:lastPrinted>
  <dcterms:created xsi:type="dcterms:W3CDTF">2016-01-04T19:28:45Z</dcterms:created>
  <dcterms:modified xsi:type="dcterms:W3CDTF">2020-01-06T19:01:34Z</dcterms:modified>
</cp:coreProperties>
</file>