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dos\Desktop\"/>
    </mc:Choice>
  </mc:AlternateContent>
  <xr:revisionPtr revIDLastSave="0" documentId="13_ncr:1_{3E404BD6-BB79-49DB-A969-B249A485307C}" xr6:coauthVersionLast="46" xr6:coauthVersionMax="46" xr10:uidLastSave="{00000000-0000-0000-0000-000000000000}"/>
  <bookViews>
    <workbookView xWindow="-120" yWindow="-120" windowWidth="24240" windowHeight="13140" activeTab="1" xr2:uid="{00000000-000D-0000-FFFF-FFFF00000000}"/>
  </bookViews>
  <sheets>
    <sheet name="Reajustes" sheetId="2" r:id="rId1"/>
    <sheet name="200 dias" sheetId="1" r:id="rId2"/>
  </sheets>
  <definedNames>
    <definedName name="_xlnm._FilterDatabase" localSheetId="1" hidden="1">'200 dias'!$A$1:$J$32</definedName>
    <definedName name="_xlnm._FilterDatabase" localSheetId="0" hidden="1">Reajustes!$A$1:$I$1</definedName>
    <definedName name="_xlnm.Print_Area" localSheetId="1">'200 dias'!$A$1:$J$33</definedName>
    <definedName name="_xlnm.Print_Area" localSheetId="0">Reajustes!$A$1:$H$6</definedName>
  </definedNames>
  <calcPr calcId="181029"/>
</workbook>
</file>

<file path=xl/calcChain.xml><?xml version="1.0" encoding="utf-8"?>
<calcChain xmlns="http://schemas.openxmlformats.org/spreadsheetml/2006/main">
  <c r="J15" i="1" l="1"/>
  <c r="K3" i="2"/>
  <c r="K4" i="2"/>
  <c r="K5" i="2"/>
  <c r="K6" i="2"/>
  <c r="K2" i="2"/>
  <c r="J14" i="1" l="1"/>
  <c r="I14" i="1"/>
  <c r="I15" i="1"/>
  <c r="I2" i="1" l="1"/>
  <c r="I3" i="1"/>
  <c r="I4" i="1"/>
  <c r="I5" i="1"/>
  <c r="I6" i="1"/>
  <c r="I7" i="1"/>
  <c r="I8" i="1"/>
  <c r="I9" i="1"/>
  <c r="I10" i="1"/>
  <c r="I11" i="1"/>
  <c r="I12" i="1"/>
  <c r="I13" i="1"/>
  <c r="J2" i="1" l="1"/>
  <c r="J3" i="1" l="1"/>
  <c r="J4" i="1"/>
  <c r="J5" i="1"/>
  <c r="J6" i="1"/>
  <c r="J7" i="1"/>
  <c r="J8" i="1"/>
  <c r="J9" i="1"/>
  <c r="J10" i="1"/>
  <c r="J11" i="1"/>
  <c r="J12" i="1"/>
  <c r="J13" i="1"/>
  <c r="J16" i="1" l="1"/>
  <c r="G13" i="1"/>
  <c r="H13" i="1"/>
  <c r="I6" i="2" l="1"/>
  <c r="I5" i="2" l="1"/>
  <c r="I3" i="2"/>
  <c r="I4" i="2"/>
  <c r="I2" i="2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  <c r="H2" i="1"/>
  <c r="G2" i="1"/>
  <c r="H16" i="1" l="1"/>
  <c r="G16" i="1"/>
</calcChain>
</file>

<file path=xl/sharedStrings.xml><?xml version="1.0" encoding="utf-8"?>
<sst xmlns="http://schemas.openxmlformats.org/spreadsheetml/2006/main" count="76" uniqueCount="54">
  <si>
    <t>Descrição</t>
  </si>
  <si>
    <t>KM</t>
  </si>
  <si>
    <t xml:space="preserve"> Valor / KM</t>
  </si>
  <si>
    <t xml:space="preserve">     Carro</t>
  </si>
  <si>
    <t>Valor em 10 Meses</t>
  </si>
  <si>
    <t>Valor em 11 Meses</t>
  </si>
  <si>
    <t>Reajuste</t>
  </si>
  <si>
    <t>Valor em 200 dias letivos</t>
  </si>
  <si>
    <t>Veículo com capacidade de até 25 passageiros</t>
  </si>
  <si>
    <t xml:space="preserve">Veículo com capacidade de até 15 passageiros </t>
  </si>
  <si>
    <t>Veículo com capacidade de até 12 passageiros</t>
  </si>
  <si>
    <t>Veículo com capacidade de até 04 passageiros</t>
  </si>
  <si>
    <t>* Quantidade ilimitada de propostas por transportador, porém o lance será limitado por quantidade de veículos de cada transportador.</t>
  </si>
  <si>
    <t>* Entrega e conferência da proposta e da documentação inclusive a do veículo anterior ao dia da licitação</t>
  </si>
  <si>
    <t>Informações importantes para o processo licitatório:</t>
  </si>
  <si>
    <t>* Os licitantes deverão apresentar vistoria veícular de empresas especializada em Transporte escolar</t>
  </si>
  <si>
    <t>* A Fiscalização do veículo será feita na assinatura do contrato</t>
  </si>
  <si>
    <t>* A prestação de servíços não poderá iniciar antes da assinatura do contrato, caso contrario não será efetivado pagamento</t>
  </si>
  <si>
    <t>Rede de ensino</t>
  </si>
  <si>
    <t>Municipal</t>
  </si>
  <si>
    <t>Municipal e Estadual</t>
  </si>
  <si>
    <t>Estadual</t>
  </si>
  <si>
    <t>* Termo da referida KM licitada;</t>
  </si>
  <si>
    <t>*Solicitar de todos os terceirizados o Atestado de Frequência dos alunos da rede municipal e estadual</t>
  </si>
  <si>
    <t xml:space="preserve">Municipal </t>
  </si>
  <si>
    <t>* Os veículos do Transporte Escolar Adaptados para alunos portadores de necessidades especiais</t>
  </si>
  <si>
    <t>* Adaptar o veículo quanto a obrigatoriedade dos educandos com 04 anos na Educação Infantil</t>
  </si>
  <si>
    <t>* Fazer conferência de toda a KM licitada; e estar ciente das condições das estradas</t>
  </si>
  <si>
    <t>Veículo com capacidade de até 15 passageiros</t>
  </si>
  <si>
    <t xml:space="preserve"> Estadual</t>
  </si>
  <si>
    <t>KM TOTAL ANO</t>
  </si>
  <si>
    <t>Obs. Todas as linhas estão sujeitas a medição da quilometragem, alteração para mais ou para menos, também podento sofrer alteração com: transferêcia, desistência ou matrícula de novos alunos.</t>
  </si>
  <si>
    <t xml:space="preserve">* Licitantes que entregarem a proposta e derem lance até a quantidade de veículos que possuirem, deverão declinar das demais propostas em, caso não o façam e forem contemplados por mais linhas, não poderão desistir do item, sendo assim serão penalizados conforme o edital com multa que equivale de 1% à 10% do valor da proposta.  </t>
  </si>
  <si>
    <t>Veículo com capacidade acima de 40 passageiros</t>
  </si>
  <si>
    <t xml:space="preserve">Transporte escolar Terceirizado saindo da Fazenda Invernada do Correio, passando pela Brusca próximo ao Rio São Mateus, indo até o Farrapo.(período matutino). </t>
  </si>
  <si>
    <t>Transporte Escolar Terceirizado saindo ao lado da Prefeitura Municipal, indo até o pomar do Senhor Zé do Guincho, até a Grota do Cedro e retornando a EEBM Jarbas Amarante Ferreira  e EEIM Joaquim Pereira, alunos Ensino Fundamental e Educação Infantil.(periodo integral, matutino e vespertino)</t>
  </si>
  <si>
    <t xml:space="preserve">Transporte Escolar Terceirizado saindo da  fazenda colégio, passando pelo pomar do Sr,. Juca Goulart, fazenda Salvio Nunes  até a estrada geral da Estância do Meio. (período matutino). </t>
  </si>
  <si>
    <t xml:space="preserve">Transporte Escolar Terceirizado saindo do sumidouro e arredores até a estrada geral, período vespertino ( O veículo saí de São Joaquim inicia contagem do Km  a partir da entrada da fazenda do Senhor Joaquim Anacleto).                                </t>
  </si>
  <si>
    <t xml:space="preserve">Transporte Escolar Terceirizado saindo da fazenda  Varginha  do Cruzeiro passando pela Fazenda do Senhor Eugenio Hugen Pagani, até o trevo da localidade do Cruzeiro, indo até o pomar do Sr. Massau Shimizu , até a entrada do Rincão do Tigre finalizando na entrada da propriedade do Sr Rogério Pereira Pirata. (período matutino). </t>
  </si>
  <si>
    <t xml:space="preserve">Transporte Escolar Terceirizado  saindo  da localidade do  Despraiado e arredores  passando pelas residências dos Senhores Vilmar Zanete, Everaldo Rodrigues, Manoel Cassemiro, Adenilson Matos e Francisco Padilha Dom do Amaral no (período matutino e vespertino). </t>
  </si>
  <si>
    <t>Transporte Escolar Terceirizado  saindo da localidade do Morro Grande passando pela fazenda dos Senhores, Jair Dom, Ari Dom,  até a estrada Geral, indo até a EEBM Attília Cechinel Nezi na localidade do Despraiado (período vespertino).</t>
  </si>
  <si>
    <t xml:space="preserve">Transporte Escolar Terceirizado saindo da fazenda do   Dr. Ivanildo até a EEBM  Jarbas Amarante Ferreira e EEIM Joaquim Pereira na localidade do Boava, (período matutino e vespertino). </t>
  </si>
  <si>
    <t xml:space="preserve">Transporte Escolar Terceirizado saindo da Fazenda do Senhor Narcizo, São Paulo Velho, até a estrada geral da localidade do Despraiado, (período vespertino). </t>
  </si>
  <si>
    <t xml:space="preserve">Transporte Escolar Terceirizado  saindo da localidade de Chapada Bonita no trecho da Fazenda do Senhor Ilton Anselmo, até a estrada geral de acesso a Estância do Meio, período matutino. </t>
  </si>
  <si>
    <t xml:space="preserve">Transporte Escolar Terceirizado saindo da entrada do pomar do Senhor Rogério Pereira- Pirata (Campo do Gado/ Varginha),  vindo até as escolas da cidade no (período matutino) . </t>
  </si>
  <si>
    <t>Transporte Escolar Terceirizado  saindo da fazenda mantiqueira, indo até a estrada geral da localidade do Despraiado alunos d EEBM Attilia Cechinel Nezi, (período vespertino).</t>
  </si>
  <si>
    <t xml:space="preserve">Transporte Escolar Terceirizado saindo da propriedade do Senhor Jorge Luiz Nunes, passando pelo senhor Valdeci Marafigo Seifert, Tito Cordova, indo até a ponte do Rio São Mateus, retornando a residência do mesmo, (periodo matutino). </t>
  </si>
  <si>
    <t xml:space="preserve">* Seguir as medidadas do Plano de Contigência Municipal, conforme Diretrizes do Transporte Escolar </t>
  </si>
  <si>
    <t>* Todas as linhas passarão por nova medição durante o ano letivo</t>
  </si>
  <si>
    <t>Transporte Escolar Terceirizado saindo da  localidde da Brusca em direção a estrada geral de da localidade de São João do Pelotas, (periodo matutino).</t>
  </si>
  <si>
    <t>veículo</t>
  </si>
  <si>
    <t>IPCA</t>
  </si>
  <si>
    <t>Dif 2020/2021</t>
  </si>
  <si>
    <t>* Idade maxíma do veículo de 21 anos (ou seja fabricados até 2000)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</si>
</sst>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Bookman Old Style"/>
      <family val="1"/>
    </font>
    <font>
      <sz val="9"/>
      <color theme="1"/>
      <name val="Calibri"/>
      <family val="2"/>
      <scheme val="minor"/>
    </font>
    <font>
      <sz val="9"/>
      <color rgb="FF00B050"/>
      <name val="Calibri"/>
      <family val="2"/>
      <scheme val="minor"/>
    </font>
    <font>
      <sz val="12"/>
      <name val="Bookman Old Style"/>
      <family val="1"/>
    </font>
    <font>
      <sz val="9"/>
      <name val="Calibri"/>
      <family val="2"/>
      <scheme val="minor"/>
    </font>
    <font>
      <sz val="11"/>
      <name val="Bookman Old Style"/>
      <family val="1"/>
    </font>
    <font>
      <sz val="11"/>
      <color theme="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44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44" fontId="2" fillId="0" borderId="3" xfId="1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/>
    </xf>
    <xf numFmtId="44" fontId="2" fillId="0" borderId="0" xfId="1" applyFont="1" applyFill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0" fontId="7" fillId="0" borderId="0" xfId="0" applyFont="1" applyFill="1"/>
    <xf numFmtId="0" fontId="4" fillId="0" borderId="0" xfId="0" applyFont="1" applyFill="1"/>
    <xf numFmtId="0" fontId="8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2" fontId="10" fillId="0" borderId="0" xfId="0" applyNumberFormat="1" applyFont="1" applyFill="1" applyBorder="1" applyAlignment="1">
      <alignment horizontal="center" vertical="center" wrapText="1"/>
    </xf>
    <xf numFmtId="44" fontId="10" fillId="0" borderId="0" xfId="1" applyFont="1" applyFill="1" applyBorder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/>
    </xf>
    <xf numFmtId="44" fontId="10" fillId="0" borderId="0" xfId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2" fontId="11" fillId="0" borderId="0" xfId="0" applyNumberFormat="1" applyFont="1" applyFill="1" applyAlignment="1">
      <alignment horizontal="center" vertical="center"/>
    </xf>
    <xf numFmtId="44" fontId="11" fillId="0" borderId="0" xfId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right" vertical="center" wrapText="1"/>
    </xf>
    <xf numFmtId="44" fontId="12" fillId="0" borderId="1" xfId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3" fillId="0" borderId="0" xfId="0" applyFont="1" applyFill="1"/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1" applyNumberFormat="1" applyFont="1" applyFill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 wrapText="1"/>
    </xf>
    <xf numFmtId="0" fontId="13" fillId="0" borderId="5" xfId="1" applyNumberFormat="1" applyFont="1" applyFill="1" applyBorder="1" applyAlignment="1">
      <alignment horizontal="center" vertical="center" wrapText="1"/>
    </xf>
    <xf numFmtId="44" fontId="13" fillId="0" borderId="5" xfId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44" fontId="13" fillId="0" borderId="0" xfId="1" applyFont="1" applyFill="1" applyBorder="1" applyAlignment="1">
      <alignment horizontal="center" vertical="center" wrapText="1"/>
    </xf>
    <xf numFmtId="0" fontId="13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>
      <alignment horizontal="center" vertical="center" wrapText="1"/>
    </xf>
    <xf numFmtId="0" fontId="10" fillId="0" borderId="0" xfId="1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44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workbookViewId="0">
      <selection activeCell="H6" sqref="A1:H6"/>
    </sheetView>
  </sheetViews>
  <sheetFormatPr defaultRowHeight="15" x14ac:dyDescent="0.25"/>
  <cols>
    <col min="1" max="1" width="24.7109375" customWidth="1"/>
    <col min="2" max="8" width="11.5703125" bestFit="1" customWidth="1"/>
    <col min="9" max="9" width="15.7109375" bestFit="1" customWidth="1"/>
  </cols>
  <sheetData>
    <row r="1" spans="1:11" ht="16.5" thickBot="1" x14ac:dyDescent="0.3">
      <c r="A1" s="2" t="s">
        <v>50</v>
      </c>
      <c r="B1" s="2">
        <v>2021</v>
      </c>
      <c r="C1" s="2">
        <v>2020</v>
      </c>
      <c r="D1" s="2">
        <v>2019</v>
      </c>
      <c r="E1" s="2">
        <v>2018</v>
      </c>
      <c r="F1" s="2">
        <v>2017</v>
      </c>
      <c r="G1" s="2">
        <v>2016</v>
      </c>
      <c r="H1" s="2">
        <v>2015</v>
      </c>
      <c r="I1" s="2" t="s">
        <v>6</v>
      </c>
      <c r="K1" t="s">
        <v>52</v>
      </c>
    </row>
    <row r="2" spans="1:11" ht="30.75" thickBot="1" x14ac:dyDescent="0.3">
      <c r="A2" s="34" t="s">
        <v>33</v>
      </c>
      <c r="B2" s="2">
        <v>4.99</v>
      </c>
      <c r="C2" s="2">
        <v>4.78</v>
      </c>
      <c r="D2" s="5">
        <v>4.62</v>
      </c>
      <c r="E2" s="5">
        <v>4.3</v>
      </c>
      <c r="F2" s="5">
        <v>4.3</v>
      </c>
      <c r="G2" s="5">
        <v>4.3</v>
      </c>
      <c r="H2" s="5">
        <v>3.1</v>
      </c>
      <c r="I2" s="5">
        <f>G2-H2</f>
        <v>1.1999999999999997</v>
      </c>
      <c r="K2" s="1">
        <f>B2-C2</f>
        <v>0.20999999999999996</v>
      </c>
    </row>
    <row r="3" spans="1:11" ht="30.75" thickBot="1" x14ac:dyDescent="0.3">
      <c r="A3" s="34" t="s">
        <v>11</v>
      </c>
      <c r="B3" s="2">
        <v>3.48</v>
      </c>
      <c r="C3" s="2">
        <v>3.34</v>
      </c>
      <c r="D3" s="5">
        <v>3.23</v>
      </c>
      <c r="E3" s="5">
        <v>3</v>
      </c>
      <c r="F3" s="5">
        <v>3</v>
      </c>
      <c r="G3" s="5">
        <v>3</v>
      </c>
      <c r="H3" s="5">
        <v>2.4</v>
      </c>
      <c r="I3" s="5">
        <f>G3-H3</f>
        <v>0.60000000000000009</v>
      </c>
      <c r="K3" s="1">
        <f t="shared" ref="K3:K6" si="0">B3-C3</f>
        <v>0.14000000000000012</v>
      </c>
    </row>
    <row r="4" spans="1:11" ht="30.75" thickBot="1" x14ac:dyDescent="0.3">
      <c r="A4" s="34" t="s">
        <v>10</v>
      </c>
      <c r="B4" s="2">
        <v>3.71</v>
      </c>
      <c r="C4" s="2">
        <v>3.56</v>
      </c>
      <c r="D4" s="5">
        <v>3.44</v>
      </c>
      <c r="E4" s="5">
        <v>3.2</v>
      </c>
      <c r="F4" s="5">
        <v>3.2</v>
      </c>
      <c r="G4" s="5">
        <v>3.2</v>
      </c>
      <c r="H4" s="5">
        <v>2.6</v>
      </c>
      <c r="I4" s="5">
        <f>G4-H4</f>
        <v>0.60000000000000009</v>
      </c>
      <c r="K4" s="1">
        <f t="shared" si="0"/>
        <v>0.14999999999999991</v>
      </c>
    </row>
    <row r="5" spans="1:11" ht="30.75" thickBot="1" x14ac:dyDescent="0.3">
      <c r="A5" s="34" t="s">
        <v>9</v>
      </c>
      <c r="B5" s="2">
        <v>4.0599999999999996</v>
      </c>
      <c r="C5" s="2">
        <v>3.89</v>
      </c>
      <c r="D5" s="5">
        <v>3.76</v>
      </c>
      <c r="E5" s="5">
        <v>3.5</v>
      </c>
      <c r="F5" s="5">
        <v>3.5</v>
      </c>
      <c r="G5" s="5">
        <v>3.5</v>
      </c>
      <c r="H5" s="5">
        <v>2.8</v>
      </c>
      <c r="I5" s="5">
        <f>G5-H5</f>
        <v>0.70000000000000018</v>
      </c>
      <c r="K5" s="1">
        <f t="shared" si="0"/>
        <v>0.16999999999999948</v>
      </c>
    </row>
    <row r="6" spans="1:11" ht="30.75" thickBot="1" x14ac:dyDescent="0.3">
      <c r="A6" s="34" t="s">
        <v>8</v>
      </c>
      <c r="B6" s="2">
        <v>4.29</v>
      </c>
      <c r="C6" s="2">
        <v>4.1100000000000003</v>
      </c>
      <c r="D6" s="5">
        <v>3.98</v>
      </c>
      <c r="E6" s="6">
        <v>3.7</v>
      </c>
      <c r="F6" s="6">
        <v>3.7</v>
      </c>
      <c r="G6" s="6">
        <v>3.7</v>
      </c>
      <c r="H6" s="6">
        <v>3</v>
      </c>
      <c r="I6" s="6">
        <f>G6-H6</f>
        <v>0.70000000000000018</v>
      </c>
      <c r="K6" s="1">
        <f t="shared" si="0"/>
        <v>0.17999999999999972</v>
      </c>
    </row>
    <row r="7" spans="1:11" x14ac:dyDescent="0.25">
      <c r="B7" t="s">
        <v>51</v>
      </c>
    </row>
  </sheetData>
  <autoFilter ref="A1:I1" xr:uid="{DD3B50E5-2EC8-489F-B446-265FA42361D8}">
    <sortState xmlns:xlrd2="http://schemas.microsoft.com/office/spreadsheetml/2017/richdata2" ref="A2:I6">
      <sortCondition ref="A1"/>
    </sortState>
  </autoFilter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5"/>
  <sheetViews>
    <sheetView tabSelected="1" zoomScaleNormal="100" workbookViewId="0">
      <selection activeCell="A2" sqref="A2:XFD2"/>
    </sheetView>
  </sheetViews>
  <sheetFormatPr defaultRowHeight="15.75" x14ac:dyDescent="0.25"/>
  <cols>
    <col min="1" max="1" width="4.5703125" style="10" customWidth="1"/>
    <col min="2" max="2" width="71.85546875" style="4" customWidth="1"/>
    <col min="3" max="3" width="18" style="4" customWidth="1"/>
    <col min="4" max="4" width="13.85546875" style="7" customWidth="1"/>
    <col min="5" max="5" width="20.140625" style="8" bestFit="1" customWidth="1"/>
    <col min="6" max="6" width="25.42578125" style="4" customWidth="1"/>
    <col min="7" max="8" width="22.28515625" style="3" hidden="1" customWidth="1"/>
    <col min="9" max="9" width="17" style="17" bestFit="1" customWidth="1"/>
    <col min="10" max="10" width="30.7109375" style="3" bestFit="1" customWidth="1"/>
    <col min="11" max="11" width="11.5703125" bestFit="1" customWidth="1"/>
    <col min="12" max="12" width="12.42578125" customWidth="1"/>
  </cols>
  <sheetData>
    <row r="1" spans="1:11" ht="30.75" thickBot="1" x14ac:dyDescent="0.3">
      <c r="A1" s="18"/>
      <c r="B1" s="18" t="s">
        <v>0</v>
      </c>
      <c r="C1" s="18" t="s">
        <v>18</v>
      </c>
      <c r="D1" s="19" t="s">
        <v>1</v>
      </c>
      <c r="E1" s="20" t="s">
        <v>2</v>
      </c>
      <c r="F1" s="18" t="s">
        <v>3</v>
      </c>
      <c r="G1" s="21" t="s">
        <v>4</v>
      </c>
      <c r="H1" s="21" t="s">
        <v>5</v>
      </c>
      <c r="I1" s="22" t="s">
        <v>30</v>
      </c>
      <c r="J1" s="21" t="s">
        <v>7</v>
      </c>
      <c r="K1" s="9"/>
    </row>
    <row r="2" spans="1:11" s="40" customFormat="1" ht="75.75" thickBot="1" x14ac:dyDescent="0.3">
      <c r="A2" s="34">
        <v>5</v>
      </c>
      <c r="B2" s="34" t="s">
        <v>35</v>
      </c>
      <c r="C2" s="34" t="s">
        <v>19</v>
      </c>
      <c r="D2" s="35">
        <v>54</v>
      </c>
      <c r="E2" s="36">
        <v>3.71</v>
      </c>
      <c r="F2" s="34" t="s">
        <v>10</v>
      </c>
      <c r="G2" s="37">
        <f t="shared" ref="G2:G12" si="0">D2*E2*22*10</f>
        <v>44074.8</v>
      </c>
      <c r="H2" s="37">
        <f t="shared" ref="H2:H12" si="1">D2*E2*22*11</f>
        <v>48482.280000000006</v>
      </c>
      <c r="I2" s="38">
        <f t="shared" ref="I2:I13" si="2">D2*250</f>
        <v>13500</v>
      </c>
      <c r="J2" s="37">
        <f t="shared" ref="J2" si="3">D2*E2*250</f>
        <v>50085</v>
      </c>
      <c r="K2" s="39"/>
    </row>
    <row r="3" spans="1:11" s="40" customFormat="1" ht="45.75" thickBot="1" x14ac:dyDescent="0.3">
      <c r="A3" s="34">
        <v>9</v>
      </c>
      <c r="B3" s="34" t="s">
        <v>36</v>
      </c>
      <c r="C3" s="34" t="s">
        <v>21</v>
      </c>
      <c r="D3" s="35">
        <v>40</v>
      </c>
      <c r="E3" s="36">
        <v>3.71</v>
      </c>
      <c r="F3" s="34" t="s">
        <v>10</v>
      </c>
      <c r="G3" s="37">
        <f t="shared" si="0"/>
        <v>32648</v>
      </c>
      <c r="H3" s="37">
        <f t="shared" si="1"/>
        <v>35912.800000000003</v>
      </c>
      <c r="I3" s="38">
        <f t="shared" si="2"/>
        <v>10000</v>
      </c>
      <c r="J3" s="37">
        <f t="shared" ref="J3:J13" si="4">D3*E3*250</f>
        <v>37100</v>
      </c>
      <c r="K3" s="39"/>
    </row>
    <row r="4" spans="1:11" s="40" customFormat="1" ht="45.75" thickBot="1" x14ac:dyDescent="0.3">
      <c r="A4" s="34">
        <v>10</v>
      </c>
      <c r="B4" s="34" t="s">
        <v>34</v>
      </c>
      <c r="C4" s="34" t="s">
        <v>19</v>
      </c>
      <c r="D4" s="35">
        <v>52</v>
      </c>
      <c r="E4" s="36">
        <v>3.71</v>
      </c>
      <c r="F4" s="34" t="s">
        <v>10</v>
      </c>
      <c r="G4" s="37">
        <f t="shared" si="0"/>
        <v>42442.399999999994</v>
      </c>
      <c r="H4" s="37">
        <f t="shared" si="1"/>
        <v>46686.64</v>
      </c>
      <c r="I4" s="38">
        <f t="shared" si="2"/>
        <v>13000</v>
      </c>
      <c r="J4" s="37">
        <f t="shared" si="4"/>
        <v>48230</v>
      </c>
      <c r="K4" s="39"/>
    </row>
    <row r="5" spans="1:11" s="40" customFormat="1" ht="60.75" thickBot="1" x14ac:dyDescent="0.3">
      <c r="A5" s="34">
        <v>15</v>
      </c>
      <c r="B5" s="34" t="s">
        <v>37</v>
      </c>
      <c r="C5" s="34" t="s">
        <v>20</v>
      </c>
      <c r="D5" s="35">
        <v>56</v>
      </c>
      <c r="E5" s="36">
        <v>4.0599999999999996</v>
      </c>
      <c r="F5" s="34" t="s">
        <v>28</v>
      </c>
      <c r="G5" s="37">
        <f t="shared" si="0"/>
        <v>50019.199999999997</v>
      </c>
      <c r="H5" s="37">
        <f t="shared" si="1"/>
        <v>55021.120000000003</v>
      </c>
      <c r="I5" s="38">
        <f t="shared" si="2"/>
        <v>14000</v>
      </c>
      <c r="J5" s="37">
        <f t="shared" si="4"/>
        <v>56839.999999999993</v>
      </c>
      <c r="K5" s="39"/>
    </row>
    <row r="6" spans="1:11" s="14" customFormat="1" ht="75.75" thickBot="1" x14ac:dyDescent="0.3">
      <c r="A6" s="34">
        <v>20</v>
      </c>
      <c r="B6" s="41" t="s">
        <v>38</v>
      </c>
      <c r="C6" s="34" t="s">
        <v>29</v>
      </c>
      <c r="D6" s="35">
        <v>60.2</v>
      </c>
      <c r="E6" s="36">
        <v>4.29</v>
      </c>
      <c r="F6" s="34" t="s">
        <v>8</v>
      </c>
      <c r="G6" s="37">
        <f t="shared" si="0"/>
        <v>56816.760000000009</v>
      </c>
      <c r="H6" s="37">
        <f t="shared" si="1"/>
        <v>62498.436000000016</v>
      </c>
      <c r="I6" s="38">
        <f t="shared" si="2"/>
        <v>15050</v>
      </c>
      <c r="J6" s="37">
        <f t="shared" si="4"/>
        <v>64564.500000000007</v>
      </c>
      <c r="K6" s="13"/>
    </row>
    <row r="7" spans="1:11" s="14" customFormat="1" ht="60.75" thickBot="1" x14ac:dyDescent="0.3">
      <c r="A7" s="34">
        <v>25</v>
      </c>
      <c r="B7" s="41" t="s">
        <v>39</v>
      </c>
      <c r="C7" s="34" t="s">
        <v>20</v>
      </c>
      <c r="D7" s="35">
        <v>112</v>
      </c>
      <c r="E7" s="36">
        <v>3.71</v>
      </c>
      <c r="F7" s="34" t="s">
        <v>10</v>
      </c>
      <c r="G7" s="37">
        <f t="shared" si="0"/>
        <v>91414.399999999994</v>
      </c>
      <c r="H7" s="37">
        <f t="shared" si="1"/>
        <v>100555.83999999998</v>
      </c>
      <c r="I7" s="38">
        <f t="shared" si="2"/>
        <v>28000</v>
      </c>
      <c r="J7" s="37">
        <f t="shared" si="4"/>
        <v>103880</v>
      </c>
      <c r="K7" s="39"/>
    </row>
    <row r="8" spans="1:11" s="14" customFormat="1" ht="60.75" thickBot="1" x14ac:dyDescent="0.3">
      <c r="A8" s="34">
        <v>27</v>
      </c>
      <c r="B8" s="41" t="s">
        <v>40</v>
      </c>
      <c r="C8" s="34" t="s">
        <v>24</v>
      </c>
      <c r="D8" s="35">
        <v>105.6</v>
      </c>
      <c r="E8" s="36">
        <v>4.29</v>
      </c>
      <c r="F8" s="34" t="s">
        <v>8</v>
      </c>
      <c r="G8" s="37">
        <f t="shared" si="0"/>
        <v>99665.279999999999</v>
      </c>
      <c r="H8" s="37">
        <f t="shared" si="1"/>
        <v>109631.808</v>
      </c>
      <c r="I8" s="38">
        <f t="shared" si="2"/>
        <v>26400</v>
      </c>
      <c r="J8" s="37">
        <f t="shared" si="4"/>
        <v>113256</v>
      </c>
      <c r="K8" s="13"/>
    </row>
    <row r="9" spans="1:11" s="14" customFormat="1" ht="45.75" thickBot="1" x14ac:dyDescent="0.3">
      <c r="A9" s="34">
        <v>29</v>
      </c>
      <c r="B9" s="34" t="s">
        <v>41</v>
      </c>
      <c r="C9" s="34" t="s">
        <v>19</v>
      </c>
      <c r="D9" s="35">
        <v>22</v>
      </c>
      <c r="E9" s="36">
        <v>3.48</v>
      </c>
      <c r="F9" s="34" t="s">
        <v>11</v>
      </c>
      <c r="G9" s="37">
        <f t="shared" si="0"/>
        <v>16843.2</v>
      </c>
      <c r="H9" s="37">
        <f t="shared" si="1"/>
        <v>18527.52</v>
      </c>
      <c r="I9" s="38">
        <f t="shared" si="2"/>
        <v>5500</v>
      </c>
      <c r="J9" s="37">
        <f t="shared" si="4"/>
        <v>19140</v>
      </c>
      <c r="K9" s="39"/>
    </row>
    <row r="10" spans="1:11" s="14" customFormat="1" ht="45.75" thickBot="1" x14ac:dyDescent="0.3">
      <c r="A10" s="34">
        <v>33</v>
      </c>
      <c r="B10" s="34" t="s">
        <v>42</v>
      </c>
      <c r="C10" s="34" t="s">
        <v>19</v>
      </c>
      <c r="D10" s="35">
        <v>37.5</v>
      </c>
      <c r="E10" s="36">
        <v>3.71</v>
      </c>
      <c r="F10" s="34" t="s">
        <v>10</v>
      </c>
      <c r="G10" s="37">
        <f t="shared" si="0"/>
        <v>30607.5</v>
      </c>
      <c r="H10" s="37">
        <f t="shared" si="1"/>
        <v>33668.25</v>
      </c>
      <c r="I10" s="38">
        <f t="shared" si="2"/>
        <v>9375</v>
      </c>
      <c r="J10" s="37">
        <f t="shared" si="4"/>
        <v>34781.25</v>
      </c>
      <c r="K10" s="13"/>
    </row>
    <row r="11" spans="1:11" s="14" customFormat="1" ht="45.75" thickBot="1" x14ac:dyDescent="0.3">
      <c r="A11" s="34">
        <v>47</v>
      </c>
      <c r="B11" s="34" t="s">
        <v>43</v>
      </c>
      <c r="C11" s="34" t="s">
        <v>21</v>
      </c>
      <c r="D11" s="35">
        <v>12</v>
      </c>
      <c r="E11" s="36">
        <v>3.48</v>
      </c>
      <c r="F11" s="34" t="s">
        <v>11</v>
      </c>
      <c r="G11" s="37">
        <f t="shared" si="0"/>
        <v>9187.1999999999989</v>
      </c>
      <c r="H11" s="37">
        <f t="shared" si="1"/>
        <v>10105.919999999998</v>
      </c>
      <c r="I11" s="38">
        <f t="shared" si="2"/>
        <v>3000</v>
      </c>
      <c r="J11" s="37">
        <f t="shared" si="4"/>
        <v>10440</v>
      </c>
      <c r="K11" s="13"/>
    </row>
    <row r="12" spans="1:11" s="14" customFormat="1" ht="45.75" thickBot="1" x14ac:dyDescent="0.3">
      <c r="A12" s="34">
        <v>49</v>
      </c>
      <c r="B12" s="34" t="s">
        <v>44</v>
      </c>
      <c r="C12" s="34" t="s">
        <v>20</v>
      </c>
      <c r="D12" s="35">
        <v>37.4</v>
      </c>
      <c r="E12" s="36">
        <v>4.29</v>
      </c>
      <c r="F12" s="34" t="s">
        <v>8</v>
      </c>
      <c r="G12" s="37">
        <f t="shared" si="0"/>
        <v>35298.119999999995</v>
      </c>
      <c r="H12" s="37">
        <f t="shared" si="1"/>
        <v>38827.932000000001</v>
      </c>
      <c r="I12" s="38">
        <f t="shared" si="2"/>
        <v>9350</v>
      </c>
      <c r="J12" s="37">
        <f t="shared" si="4"/>
        <v>40111.5</v>
      </c>
      <c r="K12" s="13"/>
    </row>
    <row r="13" spans="1:11" s="14" customFormat="1" ht="45.75" thickBot="1" x14ac:dyDescent="0.3">
      <c r="A13" s="34">
        <v>52</v>
      </c>
      <c r="B13" s="34" t="s">
        <v>45</v>
      </c>
      <c r="C13" s="34" t="s">
        <v>19</v>
      </c>
      <c r="D13" s="35">
        <v>25</v>
      </c>
      <c r="E13" s="36">
        <v>3.48</v>
      </c>
      <c r="F13" s="34" t="s">
        <v>11</v>
      </c>
      <c r="G13" s="37">
        <f>D13*E13*22*10</f>
        <v>19140</v>
      </c>
      <c r="H13" s="37">
        <f t="shared" ref="H13" si="5">D13*E13*22*11</f>
        <v>21054</v>
      </c>
      <c r="I13" s="38">
        <f t="shared" si="2"/>
        <v>6250</v>
      </c>
      <c r="J13" s="37">
        <f t="shared" si="4"/>
        <v>21750</v>
      </c>
      <c r="K13" s="13"/>
    </row>
    <row r="14" spans="1:11" s="14" customFormat="1" ht="60.75" thickBot="1" x14ac:dyDescent="0.3">
      <c r="A14" s="34">
        <v>64</v>
      </c>
      <c r="B14" s="42" t="s">
        <v>46</v>
      </c>
      <c r="C14" s="42" t="s">
        <v>21</v>
      </c>
      <c r="D14" s="35">
        <v>60</v>
      </c>
      <c r="E14" s="36">
        <v>3.48</v>
      </c>
      <c r="F14" s="34" t="s">
        <v>11</v>
      </c>
      <c r="G14" s="37"/>
      <c r="H14" s="37"/>
      <c r="I14" s="43">
        <f t="shared" ref="I14:I15" si="6">D14*250</f>
        <v>15000</v>
      </c>
      <c r="J14" s="44">
        <f t="shared" ref="J14" si="7">D14*E14*250</f>
        <v>52200</v>
      </c>
      <c r="K14" s="13"/>
    </row>
    <row r="15" spans="1:11" s="14" customFormat="1" ht="45.75" thickBot="1" x14ac:dyDescent="0.3">
      <c r="A15" s="34">
        <v>65</v>
      </c>
      <c r="B15" s="42" t="s">
        <v>49</v>
      </c>
      <c r="C15" s="42" t="s">
        <v>21</v>
      </c>
      <c r="D15" s="35">
        <v>21</v>
      </c>
      <c r="E15" s="36">
        <v>3.48</v>
      </c>
      <c r="F15" s="34" t="s">
        <v>11</v>
      </c>
      <c r="G15" s="37"/>
      <c r="H15" s="37"/>
      <c r="I15" s="43">
        <f t="shared" si="6"/>
        <v>5250</v>
      </c>
      <c r="J15" s="44">
        <f>D15*E15*250</f>
        <v>18270</v>
      </c>
      <c r="K15" s="13"/>
    </row>
    <row r="16" spans="1:11" s="12" customFormat="1" ht="39" thickBot="1" x14ac:dyDescent="0.3">
      <c r="A16" s="45"/>
      <c r="B16" s="46" t="s">
        <v>31</v>
      </c>
      <c r="C16" s="46"/>
      <c r="D16" s="47"/>
      <c r="E16" s="48"/>
      <c r="F16" s="48"/>
      <c r="G16" s="48">
        <f>SUM(G2:G13)</f>
        <v>528156.86</v>
      </c>
      <c r="H16" s="48">
        <f>SUM(H2:H13)</f>
        <v>580972.54600000009</v>
      </c>
      <c r="I16" s="49"/>
      <c r="J16" s="50">
        <f>SUM(J2:J15)</f>
        <v>670648.25</v>
      </c>
      <c r="K16" s="13"/>
    </row>
    <row r="17" spans="1:11" s="12" customFormat="1" ht="15" x14ac:dyDescent="0.25">
      <c r="A17" s="51"/>
      <c r="B17" s="52" t="s">
        <v>14</v>
      </c>
      <c r="C17" s="52"/>
      <c r="D17" s="53"/>
      <c r="E17" s="54"/>
      <c r="F17" s="54"/>
      <c r="G17" s="54"/>
      <c r="H17" s="54"/>
      <c r="I17" s="55"/>
      <c r="J17" s="54"/>
      <c r="K17" s="11"/>
    </row>
    <row r="18" spans="1:11" s="12" customFormat="1" ht="15" x14ac:dyDescent="0.25">
      <c r="A18" s="56"/>
      <c r="B18" s="40"/>
      <c r="C18" s="40"/>
      <c r="D18" s="57"/>
      <c r="E18" s="58"/>
      <c r="F18" s="58"/>
      <c r="G18" s="58"/>
      <c r="H18" s="58"/>
      <c r="I18" s="59"/>
      <c r="J18" s="58"/>
      <c r="K18" s="11"/>
    </row>
    <row r="19" spans="1:11" s="12" customFormat="1" ht="15" x14ac:dyDescent="0.25">
      <c r="A19" s="23"/>
      <c r="B19" s="24" t="s">
        <v>12</v>
      </c>
      <c r="C19" s="24"/>
      <c r="D19" s="25"/>
      <c r="E19" s="26"/>
      <c r="F19" s="26"/>
      <c r="G19" s="26"/>
      <c r="H19" s="26"/>
      <c r="I19" s="60"/>
      <c r="J19" s="29"/>
    </row>
    <row r="20" spans="1:11" s="12" customFormat="1" ht="15" x14ac:dyDescent="0.25">
      <c r="A20" s="29"/>
      <c r="B20" s="24" t="s">
        <v>13</v>
      </c>
      <c r="C20" s="24"/>
      <c r="D20" s="27"/>
      <c r="E20" s="28"/>
      <c r="F20" s="29"/>
      <c r="G20" s="28"/>
      <c r="H20" s="28"/>
      <c r="I20" s="61"/>
      <c r="J20" s="28"/>
    </row>
    <row r="21" spans="1:11" s="12" customFormat="1" ht="15" x14ac:dyDescent="0.25">
      <c r="A21" s="29"/>
      <c r="B21" s="67" t="s">
        <v>32</v>
      </c>
      <c r="C21" s="67"/>
      <c r="D21" s="67"/>
      <c r="E21" s="67"/>
      <c r="F21" s="67"/>
      <c r="G21" s="67"/>
      <c r="H21" s="67"/>
      <c r="I21" s="67"/>
      <c r="J21" s="67"/>
    </row>
    <row r="22" spans="1:11" s="12" customFormat="1" ht="15" x14ac:dyDescent="0.25">
      <c r="A22" s="29"/>
      <c r="B22" s="24" t="s">
        <v>53</v>
      </c>
      <c r="C22" s="24"/>
      <c r="D22" s="27"/>
      <c r="E22" s="28"/>
      <c r="F22" s="29"/>
      <c r="G22" s="29"/>
      <c r="H22" s="29"/>
      <c r="I22" s="62"/>
      <c r="J22" s="29"/>
    </row>
    <row r="23" spans="1:11" s="12" customFormat="1" ht="15" x14ac:dyDescent="0.25">
      <c r="A23" s="29"/>
      <c r="B23" s="24" t="s">
        <v>15</v>
      </c>
      <c r="C23" s="24"/>
      <c r="D23" s="28"/>
      <c r="E23" s="28"/>
      <c r="F23" s="29"/>
      <c r="G23" s="63"/>
      <c r="H23" s="63"/>
      <c r="I23" s="62"/>
      <c r="J23" s="63"/>
    </row>
    <row r="24" spans="1:11" s="12" customFormat="1" ht="15" x14ac:dyDescent="0.25">
      <c r="A24" s="29"/>
      <c r="B24" s="24" t="s">
        <v>16</v>
      </c>
      <c r="C24" s="24"/>
      <c r="D24" s="27"/>
      <c r="E24" s="28"/>
      <c r="F24" s="29"/>
      <c r="G24" s="29"/>
      <c r="H24" s="29"/>
      <c r="I24" s="62"/>
      <c r="J24" s="29"/>
    </row>
    <row r="25" spans="1:11" s="12" customFormat="1" ht="15" x14ac:dyDescent="0.25">
      <c r="A25" s="29"/>
      <c r="B25" s="24" t="s">
        <v>17</v>
      </c>
      <c r="C25" s="24"/>
      <c r="D25" s="27"/>
      <c r="E25" s="28"/>
      <c r="F25" s="29"/>
      <c r="G25" s="29"/>
      <c r="H25" s="29"/>
      <c r="I25" s="62"/>
      <c r="J25" s="29"/>
    </row>
    <row r="26" spans="1:11" s="12" customFormat="1" ht="15" x14ac:dyDescent="0.25">
      <c r="A26" s="29"/>
      <c r="B26" s="24" t="s">
        <v>26</v>
      </c>
      <c r="C26" s="29"/>
      <c r="D26" s="27"/>
      <c r="E26" s="28"/>
      <c r="F26" s="29"/>
      <c r="G26" s="29"/>
      <c r="H26" s="29"/>
      <c r="I26" s="62"/>
      <c r="J26" s="29"/>
    </row>
    <row r="27" spans="1:11" s="12" customFormat="1" ht="15" x14ac:dyDescent="0.25">
      <c r="A27" s="29"/>
      <c r="B27" s="30" t="s">
        <v>25</v>
      </c>
      <c r="C27" s="24"/>
      <c r="D27" s="27"/>
      <c r="E27" s="28"/>
      <c r="F27" s="29"/>
      <c r="G27" s="29"/>
      <c r="H27" s="29"/>
      <c r="I27" s="62"/>
      <c r="J27" s="29"/>
    </row>
    <row r="28" spans="1:11" s="12" customFormat="1" ht="15" x14ac:dyDescent="0.25">
      <c r="A28" s="29"/>
      <c r="B28" s="24" t="s">
        <v>27</v>
      </c>
      <c r="C28" s="24"/>
      <c r="D28" s="27"/>
      <c r="E28" s="28"/>
      <c r="F28" s="29"/>
      <c r="G28" s="29"/>
      <c r="H28" s="29"/>
      <c r="I28" s="62"/>
      <c r="J28" s="29"/>
    </row>
    <row r="29" spans="1:11" s="12" customFormat="1" ht="15" x14ac:dyDescent="0.25">
      <c r="A29" s="29"/>
      <c r="B29" s="24" t="s">
        <v>22</v>
      </c>
      <c r="C29" s="29"/>
      <c r="D29" s="27"/>
      <c r="E29" s="28"/>
      <c r="F29" s="29"/>
      <c r="G29" s="29"/>
      <c r="H29" s="29"/>
      <c r="I29" s="62"/>
      <c r="J29" s="29"/>
    </row>
    <row r="30" spans="1:11" s="12" customFormat="1" ht="15" x14ac:dyDescent="0.25">
      <c r="A30" s="64"/>
      <c r="B30" s="24" t="s">
        <v>23</v>
      </c>
      <c r="C30" s="29"/>
      <c r="D30" s="27"/>
      <c r="E30" s="28"/>
      <c r="F30" s="29"/>
      <c r="G30" s="29"/>
      <c r="H30" s="29"/>
      <c r="I30" s="62"/>
      <c r="J30" s="29"/>
    </row>
    <row r="31" spans="1:11" s="12" customFormat="1" ht="15" x14ac:dyDescent="0.25">
      <c r="A31" s="29"/>
      <c r="B31" s="24" t="s">
        <v>48</v>
      </c>
      <c r="C31" s="29"/>
      <c r="D31" s="27"/>
      <c r="E31" s="28"/>
      <c r="F31" s="29"/>
      <c r="G31" s="29"/>
      <c r="H31" s="29"/>
      <c r="I31" s="62"/>
      <c r="J31" s="29"/>
    </row>
    <row r="32" spans="1:11" s="12" customFormat="1" x14ac:dyDescent="0.25">
      <c r="A32" s="29"/>
      <c r="B32" s="24" t="s">
        <v>47</v>
      </c>
      <c r="C32" s="15"/>
      <c r="D32" s="27"/>
      <c r="E32" s="64"/>
      <c r="F32" s="29"/>
      <c r="G32" s="29"/>
      <c r="H32" s="29"/>
      <c r="I32" s="62"/>
      <c r="J32" s="29"/>
    </row>
    <row r="33" spans="1:10" s="12" customFormat="1" ht="15" x14ac:dyDescent="0.25">
      <c r="A33" s="29"/>
      <c r="B33" s="31"/>
      <c r="C33" s="31"/>
      <c r="D33" s="32"/>
      <c r="E33" s="33"/>
      <c r="F33" s="31"/>
      <c r="G33" s="31"/>
      <c r="H33" s="31"/>
      <c r="I33" s="65"/>
      <c r="J33" s="31"/>
    </row>
    <row r="34" spans="1:10" s="12" customFormat="1" x14ac:dyDescent="0.25">
      <c r="A34" s="15"/>
      <c r="B34" s="4"/>
      <c r="C34" s="4"/>
      <c r="D34" s="16"/>
      <c r="E34" s="8"/>
      <c r="F34" s="4"/>
      <c r="G34" s="4"/>
      <c r="H34" s="4"/>
      <c r="I34" s="66"/>
      <c r="J34" s="4"/>
    </row>
    <row r="35" spans="1:10" s="12" customFormat="1" x14ac:dyDescent="0.25">
      <c r="A35" s="15"/>
      <c r="B35" s="4"/>
      <c r="C35" s="4"/>
      <c r="D35" s="7"/>
      <c r="E35" s="8"/>
      <c r="F35" s="4"/>
      <c r="G35" s="4"/>
      <c r="H35" s="4"/>
      <c r="I35" s="66"/>
      <c r="J35" s="4"/>
    </row>
  </sheetData>
  <autoFilter ref="A1:J32" xr:uid="{00000000-0009-0000-0000-000001000000}"/>
  <mergeCells count="1">
    <mergeCell ref="B21:J21"/>
  </mergeCells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Reajustes</vt:lpstr>
      <vt:lpstr>200 dias</vt:lpstr>
      <vt:lpstr>'200 dias'!Area_de_impressao</vt:lpstr>
      <vt:lpstr>Reajustes!Area_de_impressao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admistrador</dc:creator>
  <cp:lastModifiedBy>Ana Claudia Ribeiro</cp:lastModifiedBy>
  <cp:lastPrinted>2021-01-29T11:19:13Z</cp:lastPrinted>
  <dcterms:created xsi:type="dcterms:W3CDTF">2016-01-04T19:28:45Z</dcterms:created>
  <dcterms:modified xsi:type="dcterms:W3CDTF">2021-01-29T11:19:51Z</dcterms:modified>
</cp:coreProperties>
</file>