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9975" activeTab="5"/>
  </bookViews>
  <sheets>
    <sheet name="Lote 1" sheetId="1" r:id="rId1"/>
    <sheet name="Lote 2" sheetId="2" r:id="rId2"/>
    <sheet name="Lote 3" sheetId="3" r:id="rId3"/>
    <sheet name="Lote 4" sheetId="4" r:id="rId4"/>
    <sheet name="Lote 5" sheetId="5" r:id="rId5"/>
    <sheet name="Valores gerais" sheetId="6" r:id="rId6"/>
  </sheets>
  <calcPr calcId="144525"/>
</workbook>
</file>

<file path=xl/calcChain.xml><?xml version="1.0" encoding="utf-8"?>
<calcChain xmlns="http://schemas.openxmlformats.org/spreadsheetml/2006/main">
  <c r="D10" i="6" l="1"/>
  <c r="J9" i="4" l="1"/>
  <c r="C14" i="6" l="1"/>
  <c r="G14" i="6" s="1"/>
  <c r="C12" i="6"/>
  <c r="G12" i="6" s="1"/>
  <c r="C11" i="6"/>
  <c r="G11" i="6" s="1"/>
  <c r="I122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9" i="2"/>
  <c r="I22" i="3"/>
  <c r="I10" i="3"/>
  <c r="I11" i="3"/>
  <c r="I12" i="3"/>
  <c r="I13" i="3"/>
  <c r="I14" i="3"/>
  <c r="I15" i="3"/>
  <c r="I16" i="3"/>
  <c r="I17" i="3"/>
  <c r="I18" i="3"/>
  <c r="I19" i="3"/>
  <c r="I20" i="3"/>
  <c r="I21" i="3"/>
  <c r="I9" i="3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9" i="4"/>
  <c r="K36" i="4" s="1"/>
  <c r="C13" i="6" s="1"/>
  <c r="G13" i="6" s="1"/>
  <c r="J66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9" i="5"/>
  <c r="D11" i="6" l="1"/>
  <c r="F11" i="6"/>
  <c r="D13" i="6"/>
  <c r="F13" i="6"/>
  <c r="E13" i="6"/>
  <c r="E11" i="6"/>
  <c r="D12" i="6"/>
  <c r="E12" i="6"/>
  <c r="F12" i="6"/>
  <c r="D14" i="6"/>
  <c r="E14" i="6"/>
  <c r="F14" i="6"/>
  <c r="J12" i="4" l="1"/>
  <c r="J10" i="1" l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9" i="1"/>
  <c r="K9" i="1" s="1"/>
  <c r="J10" i="4"/>
  <c r="J11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K78" i="1" l="1"/>
  <c r="C10" i="6" s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9" i="2"/>
  <c r="H10" i="3"/>
  <c r="H11" i="3"/>
  <c r="H12" i="3"/>
  <c r="H13" i="3"/>
  <c r="H14" i="3"/>
  <c r="H15" i="3"/>
  <c r="H16" i="3"/>
  <c r="H17" i="3"/>
  <c r="H18" i="3"/>
  <c r="H19" i="3"/>
  <c r="H20" i="3"/>
  <c r="H21" i="3"/>
  <c r="H9" i="3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10" i="5"/>
  <c r="I9" i="5"/>
  <c r="D15" i="6" l="1"/>
  <c r="E10" i="6"/>
  <c r="E15" i="6" s="1"/>
  <c r="F10" i="6"/>
  <c r="F15" i="6" s="1"/>
  <c r="G10" i="6"/>
  <c r="G15" i="6" s="1"/>
  <c r="D16" i="6" l="1"/>
</calcChain>
</file>

<file path=xl/sharedStrings.xml><?xml version="1.0" encoding="utf-8"?>
<sst xmlns="http://schemas.openxmlformats.org/spreadsheetml/2006/main" count="659" uniqueCount="325">
  <si>
    <t>Prefeitura Municipal de São Joaquim - SC</t>
  </si>
  <si>
    <t>CNPJ: 82.561.093/0001-98</t>
  </si>
  <si>
    <t>Secretaria Municipal de Administração</t>
  </si>
  <si>
    <t>Diretoria de Compras</t>
  </si>
  <si>
    <t>LOTE 1 - MATERIAL ELÉTRICO</t>
  </si>
  <si>
    <t>Item</t>
  </si>
  <si>
    <t>Código SINAPI</t>
  </si>
  <si>
    <t>Descrição do item</t>
  </si>
  <si>
    <t>Unidade de medida</t>
  </si>
  <si>
    <t>Quantidade estimada</t>
  </si>
  <si>
    <t>Momo materiais</t>
  </si>
  <si>
    <t>SINAP</t>
  </si>
  <si>
    <t>ABRACADEIRA EM ACO PARA AMARRACAO DE ELETRODUTOS, TIPO D, COM 1 1/2" E PARAFUSO DE FIXACAO</t>
  </si>
  <si>
    <t>UN</t>
  </si>
  <si>
    <t>ABRACADEIRA EM ACO PARA AMARRACAO DE ELETRODUTOS, TIPO D, COM 1/2" E PARAFUSO DE FIXACAO</t>
  </si>
  <si>
    <t xml:space="preserve">ABRACADEIRA DE LATAO PARA FIXACAO DE CABO PARA-RAIO, DIMENSOES 32 X 24 X 24 MM  </t>
  </si>
  <si>
    <t xml:space="preserve">ABRACADEIRA DE NYLON PARA AMARRACAO DE CABOS, COMPRIMENTO DE 100 X 2,5 MM  </t>
  </si>
  <si>
    <t>ALÇA PREFORMADA DE CONTRA POSTE, EM ACO GALVANIZADO, PARA CABO 3/16", COMPRIMENTO *860* MM</t>
  </si>
  <si>
    <t>Base para rele fotoeletrico</t>
  </si>
  <si>
    <t>CABO DE COBRE UNIPOLAR 10 MM2, BLINDADO, ISOLACAO 3,6/6 KV EPR, COBERTURA EM PVC</t>
  </si>
  <si>
    <t>m</t>
  </si>
  <si>
    <t>CABO DE COBRE UNIPOLAR 16 MM2, BLINDADO, ISOLACAO 3,6/6 KV EPR, COBERTURA EM PVC</t>
  </si>
  <si>
    <t>CABO DE COBRE, FLEXIVEL, CLASSE 4 OU 5, ISOLACAO EM PVC/A, ANTICHAMA BWF-B, COBERTURA PVC-ST1, ANTICHAMA BWF-B, 1 CONDUTOR, 0,6/1 KV, SECAO NOMINAL 1,5 MM2</t>
  </si>
  <si>
    <t>CABO DE COBRE, FLEXIVEL, CLASSE 4 OU 5, ISOLACAO EM PVC/A, ANTICHAMA BWF-B, 1 CONDUTOR, 450/750 V, SECAO NOMINAL 6 MM2</t>
  </si>
  <si>
    <t>CABO DE COBRE, RIGIDO, CLASSE 2, ISOLACAO EM PVC/A, ANTICHAMA BWF-B, 1 CONDUTOR, 450/750 V, SECAO NOMINAL 1,5 MM2</t>
  </si>
  <si>
    <t>Cabo flexível 750 v 10mm azul</t>
  </si>
  <si>
    <t>Cabo flexível 750 v 2,5mm azul</t>
  </si>
  <si>
    <t>Cabo flexível 750 v 2,5mm preto</t>
  </si>
  <si>
    <t>Cabo flexível 750 v 4mm azul</t>
  </si>
  <si>
    <t>Cabo flexível 750 v 4mm vermelho</t>
  </si>
  <si>
    <t>Cabo flexível 750 v 6,0mm azul</t>
  </si>
  <si>
    <t xml:space="preserve">CABO FLEXIVEL PVC 750 V, 2 CONDUTORES DE 1,5 MM2 </t>
  </si>
  <si>
    <t xml:space="preserve">CABO FLEXIVEL PVC 750 V, 2 CONDUTORES DE 4,0 MM2  </t>
  </si>
  <si>
    <t>Cabo flexível 750 v 10mm branco</t>
  </si>
  <si>
    <t>Cabo flexível 750 v 10mm preto</t>
  </si>
  <si>
    <t xml:space="preserve">CABO FLEXIVEL PVC 750 V, 3 CONDUTORES DE 1,5 MM2  </t>
  </si>
  <si>
    <t xml:space="preserve">CABO FLEXIVEL PVC 750 V, 3 CONDUTORES DE 4,0 MM2  </t>
  </si>
  <si>
    <t>CABO MULTIPOLAR DE COBRE, FLEXIVEL, CLASSE 4 OU 5, ISOLACAO EM HEPR, COBERTURA EM PVC-ST2, ANTICHAMA BWF-B, 0,6/1 KV, 3 CONDUTORES DE 2,5 MM2</t>
  </si>
  <si>
    <t>Caixa de luz 4x4 octogonal  fundo móvel</t>
  </si>
  <si>
    <t>CAIXA PARA MEDIDOR POLIFASICO, EM POLICARBONATO (TERMOPLASTICO), COM DISJUNTOR</t>
  </si>
  <si>
    <t>CONECTOR DE ALUMINIO TIPO PRENSA CABO, BITOLA 3/8", PARA CABOS DE DIAMETRO DE 9 A 10 MM</t>
  </si>
  <si>
    <t xml:space="preserve">CONECTOR METALICO TIPO PARAFUSO FENDIDO (SPLIT BOLT), PARA CABOS ATE 10 MM2  </t>
  </si>
  <si>
    <t xml:space="preserve">CONECTOR METALICO TIPO PARAFUSO FENDIDO (SPLIT BOLT), PARA CABOS ATE 16 MM2  </t>
  </si>
  <si>
    <t xml:space="preserve">CONECTOR METALICO TIPO PARAFUSO FENDIDO (SPLIT BOLT), PARA CABOS ATE 6 MM2  </t>
  </si>
  <si>
    <t>Disjuntor 15A monofasico</t>
  </si>
  <si>
    <t>Disjuntor 25A monofasico</t>
  </si>
  <si>
    <t>Disjuntor 30A monofasico</t>
  </si>
  <si>
    <t xml:space="preserve">DISJUNTOR TIPO DIN/IEC, MONOPOLAR DE 6  ATE  32A  </t>
  </si>
  <si>
    <t xml:space="preserve">DISJUNTOR TIPO NEMA, MONOPOLAR 10 ATE 30A, TENSAO MAXIMA DE 240 V  </t>
  </si>
  <si>
    <t xml:space="preserve">DISJUNTOR TIPO NEMA, MONOPOLAR 35  ATE  50 A, TENSAO MAXIMA DE 240 V  </t>
  </si>
  <si>
    <t>FIO DE COBRE, SOLIDO, CLASSE 1, ISOLACAO EM PVC/A, ANTICHAMA BWF-B, 450/750V, SECAO NOMINAL 4 MM2</t>
  </si>
  <si>
    <t>FIO DE COBRE, SOLIDO, CLASSE 1, ISOLACAO EM PVC/A, ANTICHAMA BWF-B, 450/750V, SECAO NOMINAL 6 MM2</t>
  </si>
  <si>
    <t>Fita isolante preta 10 metros</t>
  </si>
  <si>
    <t xml:space="preserve">INTERRUPTOR SIMPLES 10A, 250V (APENAS MODULO) </t>
  </si>
  <si>
    <t>INTERRUPTOR SIMPLES 10A, 250V, CONJUNTO MONTADO PARA EMBUTIR 4" X 2" (PLACA + SUPORTE + MODULO)</t>
  </si>
  <si>
    <t>INTERRUPTOR SIMPLES 10A, 250V, CONJUNTO MONTADO PARA SOBREPOR 4" X 2" (CAIXA + MODULO)</t>
  </si>
  <si>
    <t>Lâmpada de Led 30w 6500k</t>
  </si>
  <si>
    <t xml:space="preserve">LAMPADA FLUORESCENTE COMPACTA 2U BRANCA 15 W, BASE E27 (127/220 V)  </t>
  </si>
  <si>
    <t>LAMPADA FLUORESCENTE TUBULAR T10, DE 20 OU 40 W, BIVOLT</t>
  </si>
  <si>
    <t>Lâmpada LED Tubular 20,5 w 6500k</t>
  </si>
  <si>
    <t>Lâmpada tubular de Led 60 cm 10w 6500k</t>
  </si>
  <si>
    <t>Plug fêmea 20A</t>
  </si>
  <si>
    <t>Plug macho 20A</t>
  </si>
  <si>
    <t>Plug macho 2P 10A preto</t>
  </si>
  <si>
    <t>QUADRO DE DISTRIBUICAO, COM BARRAMENTO TERRA / NEUTRO, DE EMBUTIR, PARA 16 DISJUNTORES DIN</t>
  </si>
  <si>
    <t>QUADRO DE DISTRIBUICAO, COM BARRAMENTO TERRA / NEUTRO, DE EMBUTIR, PARA 8 DISJUNTORES DIN</t>
  </si>
  <si>
    <t>QUADRO DE DISTRIBUICAO, SEM BARRAMENTO, EM PVC, DE EMBUTIR, PARA 4 DISJUNTORES DIN</t>
  </si>
  <si>
    <t>QUADRO DE DISTRIBUICAO, SEM BARRAMENTO, EM PVC, DE EMBUTIR, PARA 8 DISJUNTORES DIN</t>
  </si>
  <si>
    <t>QUADRO DE DISTRIBUICAO, SEM BARRAMENTO, EM PVC, DE SOBREPOR, PARA 8 DISJUNTORES DIN</t>
  </si>
  <si>
    <t>refletor led 100 W</t>
  </si>
  <si>
    <t>Rele fotoeletrico</t>
  </si>
  <si>
    <t xml:space="preserve">SOQUETE DE PORCELANA BASE E27, FIXO DE TETO, PARA LAMPADAS  </t>
  </si>
  <si>
    <t xml:space="preserve">SOQUETE DE PORCELANA BASE E27, PARA USO AO TEMPO, PARA LAMPADAS  </t>
  </si>
  <si>
    <t>SUPORTE DE FIXACAO PARA ESPELHO / PLACA 4" X 2", PARA 3 MODULOS, PARA INSTALACAO DE TOMADAS E INTERRUPTORES (SOMENTE SUPORTE)</t>
  </si>
  <si>
    <t>SUPORTE DE FIXACAO PARA ESPELHO / PLACA 4" X 4", PARA 6 MODULOS, PARA INSTALACAO DE TOMADAS E INTERRUPTORES (SOMENTE SUPORTE)</t>
  </si>
  <si>
    <t>TAMPA PARA CONDULETE, EM PVC, PARA 1 INTERRUPTOR</t>
  </si>
  <si>
    <t>TAMPAO / TERMINAL / PLUG, D = 1 1/4" , PARA DUTO CORRUGADO PEAD (CABEAMENTO SUBTERRANEO)</t>
  </si>
  <si>
    <t>TAMPAO / TERMINAL / PLUG, D = 2" , PARA DUTO CORRUGADO PEAD (CABEAMENTO SUBTERRANEO)</t>
  </si>
  <si>
    <t>TERMINAL METALICO A PRESSAO 1 CABO, PARA CABOS DE 4 A 10 MM2, COM 2 FUROS PARA FIXACAO</t>
  </si>
  <si>
    <t xml:space="preserve">TOMADA 2P+T 10A, 250V  (APENAS MODULO) </t>
  </si>
  <si>
    <t>TOMADA 2P+T 10A, 250V, CONJUNTO MONTADO PARA SOBREPOR 4" X 2" (CAIXA + MODULO)</t>
  </si>
  <si>
    <t>TOMADA 2P+T 20A 250V, CONJUNTO MONTADO PARA EMBUTIR 4" X 2" (PLACA + SUPORTE + MODULO)</t>
  </si>
  <si>
    <t>TOMADAS (2 MODULOS) 2P+T 10A, 250V, CONJUNTO MONTADO PARA EMBUTIR 4" X 2" (PLACA + SUPORTE + MODULOS)</t>
  </si>
  <si>
    <t>LOTE 2 - MATERIAL HIDROSSANITÁRIO</t>
  </si>
  <si>
    <t>Abraçadeira de metal 3/4</t>
  </si>
  <si>
    <t xml:space="preserve">ADESIVO PARA TUBOS CPVC, *75* G  </t>
  </si>
  <si>
    <t xml:space="preserve">ANEL BORRACHA DN 100 MM, PARA TUBO SERIE REFORCADA ESGOTO PREDIAL  </t>
  </si>
  <si>
    <t xml:space="preserve">ANEL BORRACHA DN 75 MM, PARA TUBO SERIE REFORCADA ESGOTO PREDIAL  </t>
  </si>
  <si>
    <t xml:space="preserve">ANEL BORRACHA, DN 150 MM, PARA TUBO SERIE REFORCADA ESGOTO PREDIAL  </t>
  </si>
  <si>
    <t xml:space="preserve">ANEL BORRACHA, DN 40 MM, PARA TUBO SERIE REFORCADA ESGOTO PREDIAL  </t>
  </si>
  <si>
    <t xml:space="preserve">ANEL BORRACHA, DN 50 MM, PARA TUBO SERIE REFORCADA ESGOTO PREDIAL  </t>
  </si>
  <si>
    <t xml:space="preserve">ANEL BORRACHA, PARA TUBO PVC DEFOFO, DN 100 MM (NBR 7665)  </t>
  </si>
  <si>
    <t xml:space="preserve">ANEL BORRACHA, PARA TUBO PVC DEFOFO, DN 150 MM (NBR 7665)  </t>
  </si>
  <si>
    <t xml:space="preserve">ANEL BORRACHA, PARA TUBO PVC DEFOFO, DN 200 MM (NBR 7665)  </t>
  </si>
  <si>
    <t xml:space="preserve">ANEL BORRACHA, PARA TUBO PVC DEFOFO, DN 250 MM (NBR 7665)  </t>
  </si>
  <si>
    <t xml:space="preserve">ANEL BORRACHA, PARA TUBO/CONEXAO PVC PBA, DN 50 MM, PARA REDE AGUA  </t>
  </si>
  <si>
    <t xml:space="preserve">BACIA SANITARIA (VASO) COM CAIXA ACOPLADA, DE LOUCA BRANCA  </t>
  </si>
  <si>
    <t xml:space="preserve">BACIA SANITARIA (VASO) CONVENCIONAL DE LOUCA BRANCA  </t>
  </si>
  <si>
    <t xml:space="preserve">BACIA SANITÁRIA (VASO) SIFONADO INFANTIL LOUCA BRANCA  </t>
  </si>
  <si>
    <t>BRACO / CANO PARA CHUVEIRO ELETRICO, EM ALUMINIO, 30 CM X 1/2 "</t>
  </si>
  <si>
    <t xml:space="preserve">BRACO OU HASTE COM CANOPLA PLASTICA, 1/2 ", PARA CHUVEIRO ELETRICO  </t>
  </si>
  <si>
    <t xml:space="preserve">CAP, PVC, JE, OCRE, DN 150 MM (CONEXAO PARA TUBO COLETOR DE ESGOTO) </t>
  </si>
  <si>
    <t xml:space="preserve">CAP, PVC, JE, OCRE, DN 200 MM (CONEXAO PARA TUBO COLETOR DE ESGOTO) </t>
  </si>
  <si>
    <t>CONJUNTO DE LIGACAO PARA BACIA SANITARIA AJUSTAVEL, EM PLASTICO BRANCO, COM TUBO, CANOPLA E ESPUDE</t>
  </si>
  <si>
    <t>CONJUNTO DE LIGACAO PARA BACIA SANITARIA EM PLASTICO BRANCO COM TUBO, CANOPLA E ANEL DE EXPANSAO (TUBO 1.1/2 '' X 20 CM)</t>
  </si>
  <si>
    <t>COTOVELO/JOELHO 90 GRAUS, EM POLIPROPILENO, PN 16, PARA TUBOS PEAD, 20 X 20 MM - LIGACAO PREDIAL DE AGUA</t>
  </si>
  <si>
    <t>COTOVELO/JOELHO 90 GRAUS, EM POLIPROPILENO, PN 16, PARA TUBOS PEAD, 32 X 32 MM - LIGACAO PREDIAL DE AGUA</t>
  </si>
  <si>
    <t>COTOVELO/JOELHO COM ADAPTADOR, 90 GRAUS, EM POLIPROPILENO, PN 16, PARA TUBOS PEAD, 20 MM X 1/2" - LIGACAO PREDIAL DE AGUA</t>
  </si>
  <si>
    <t>COTOVELO/JOELHO COM ADAPTADOR, 90 GRAUS, EM POLIPROPILENO, PN 16, PARA TUBOS PEAD, 20 MM X 3/4" - LIGACAO PREDIAL DE AGUA</t>
  </si>
  <si>
    <t>COTOVELO/JOELHO COM ADAPTADOR, 90 GRAUS, EM POLIPROPILENO, PN 16, PARA TUBOS PEAD, 32 MM X 1" - LIGACAO PREDIAL DE AGUA</t>
  </si>
  <si>
    <t>CURVA PVC, BB, JE, 45 GRAUS, DN 200 MM, PARA TUBO CORRUGADO E/OU LISO, REDE COLETORA ESGOTO (NBR 10569)</t>
  </si>
  <si>
    <t>CURVA PVC, BB, JE, 45 GRAUS, DN 250 MM, PARA TUBO CORRUGADO E/OU LISO, REDE COLETORA ESGOTO (NBR 10569)</t>
  </si>
  <si>
    <t>CURVA PVC, BB, JE, 90 GRAUS, DN 200 MM, PARA TUBO CORRUGADO E/OU LISO, REDE COLETORA ESGOTO (NBR 10569)</t>
  </si>
  <si>
    <t>CURVA PVC, BB, JE, 90 GRAUS, DN 250 MM, PARA TUBO CORRUGADO E/OU LISO, REDE COLETORA ESGOTO (NBR 10569)</t>
  </si>
  <si>
    <t>DISTRIBUIDOR METALICO, COM ROSCA, 2 SAIDAS, DN 1" X 1/2", PARA CONEXAO COM ANEL DESLIZANTE EM TUBO PEX</t>
  </si>
  <si>
    <t>DISTRIBUIDOR METALICO, COM ROSCA, 2 SAIDAS, DN 3/4" X 1/2", PARA CONEXAO COM ANEL DESLIZANTE EM TUBO PEX</t>
  </si>
  <si>
    <t>DISTRIBUIDOR METALICO, COM ROSCA, 3 SAIDAS, DN 1" X 1/2", PARA CONEXAO COM ANEL DESLIZANTE EM TUBO PEX</t>
  </si>
  <si>
    <t>DISTRIBUIDOR METALICO, COM ROSCA, 3 SAIDAS, DN 3/4" X 1/2", PARA CONEXAO COM ANEL DESLIZANTE EM TUBO PEX</t>
  </si>
  <si>
    <t>DISTRIBUIDOR, PLASTICO, 2 SAIDAS, DN 32 X 20 MM, PARA CONEXAO COM CRIMPAGEM EM TUBO PEX</t>
  </si>
  <si>
    <t>DISTRIBUIDOR, PLASTICO, 2 SAIDAS, DN 32 X 25 MM, PARA CONEXAO COM CRIMPAGEM EM TUBO PEX</t>
  </si>
  <si>
    <t>ESGUICHO TIPO JATO SOLIDO, EM LATAO, ENGATE RAPIDO 1 1/2" X 16 MM, PARA MANGUEIRA EM INSTALACAO PREDIAL COMBATE A INCENDIO</t>
  </si>
  <si>
    <t>ESGUICHO TIPO JATO SOLIDO, EM LATAO, ENGATE RAPIDO 1 1/2" X 19 MM, PARA MANGUEIRA EM INSTALACAO PREDIAL COMBATE A INCENDIO</t>
  </si>
  <si>
    <t xml:space="preserve">LAVATORIO LOUCA BRANCA COM COLUNA *44 X 35,5* CM  </t>
  </si>
  <si>
    <t xml:space="preserve">LAVATORIO LOUCA BRANCA COM COLUNA *54 X 44* CM  </t>
  </si>
  <si>
    <t xml:space="preserve">LAVATORIO LOUCA COR SUSPENSO *40 X 30* CM  </t>
  </si>
  <si>
    <t xml:space="preserve">LAVATORIO/CUBA DE EMBUTIR OVAL LOUCA BRANCA SEM LADRAO *50 X 35* CM  </t>
  </si>
  <si>
    <t xml:space="preserve">LUVA DE CORRER PARA TUBO ROSCAVEL, PVC, 1 1/2", PARA AGUA FRIA PREDIAL  </t>
  </si>
  <si>
    <t xml:space="preserve">LUVA DE CORRER PARA TUBO ROSCAVEL, PVC, 1/2", PARA AGUA FRIA PREDIAL  </t>
  </si>
  <si>
    <t xml:space="preserve">LUVA DE CORRER PARA TUBO ROSCAVEL, PVC, 3/4", PARA AGUA FRIA PREDIAL  </t>
  </si>
  <si>
    <t xml:space="preserve">LUVA DE CORRER PARA TUBO SOLDAVEL, PVC, 20 MM, PARA AGUA FRIA PREDIAL  </t>
  </si>
  <si>
    <t xml:space="preserve">LUVA DE CORRER PARA TUBO SOLDAVEL, PVC, 25 MM, PARA AGUA FRIA PREDIAL  </t>
  </si>
  <si>
    <t xml:space="preserve">LUVA DE CORRER PARA TUBO SOLDAVEL, PVC, 50 MM, PARA AGUA FRIA PREDIAL  </t>
  </si>
  <si>
    <t>MANGUEIRA CRISTAL TRANCADA, PVC COM REFORCO, COM PRESSAO DE TRABALHO (PT) 250 LBS/POL2, DE 3/4" X *2,8* MM</t>
  </si>
  <si>
    <t>MANGUEIRA CRISTAL TRANCADA, PVC COM REFORCO, PRESSAO DE TRABALHO (PT) 250 LBS/POL2, DE 1" X *3,4* MM</t>
  </si>
  <si>
    <t>MANGUEIRA DE PVC FLEXIVEL,TIPO FLAT/ACHATADA, COR LARANJA, D = 1 1/2" (40 MM), PARA CONDUCAO DE AGUA, SERVICOS LEVES E MEDIOS</t>
  </si>
  <si>
    <t>MANGUEIRA PARA GAS - GLP, PVC, TRANCADA, DIAMETRO DE 3/8", COMPRIMENTO DE 1M (NORMATIZADA)</t>
  </si>
  <si>
    <t>PASTA LUBRIFICANTE PARA TUBOS E CONEXOES COM JUNTA ELASTICA (USO EM PVC, ACO, POLIETILENO E OUTROS) ( DE *400* G)</t>
  </si>
  <si>
    <t>PASTA PARA SOLDA DE TUBOS E CONEXOES DE COBRE (EMBALAGEM COM 250 G)</t>
  </si>
  <si>
    <t>PLUG OU BUJAO DE FERRO GALVANIZADO, DE 1 1/2"</t>
  </si>
  <si>
    <t>PLUG OU BUJAO DE FERRO GALVANIZADO, DE 1 1/4"</t>
  </si>
  <si>
    <t>PLUG OU BUJAO DE FERRO GALVANIZADO, DE 1"</t>
  </si>
  <si>
    <t>PLUG OU BUJAO DE FERRO GALVANIZADO, DE 1/2"</t>
  </si>
  <si>
    <t xml:space="preserve">PLUG PVC P/ ESG PREDIAL  75MM  </t>
  </si>
  <si>
    <t xml:space="preserve">PLUG PVC P/ ESG PREDIAL 100MM  </t>
  </si>
  <si>
    <t xml:space="preserve">PLUG PVC P/ ESG PREDIAL 50MM  </t>
  </si>
  <si>
    <t xml:space="preserve">PLUG PVC ROSCAVEL,  1/2",  AGUA FRIA PREDIAL (NBR 5648)  </t>
  </si>
  <si>
    <t xml:space="preserve">PLUG PVC,  JE, DN 100 MM, PARA REDE COLETORA ESGOTO (NBR 10569)  </t>
  </si>
  <si>
    <t xml:space="preserve">PLUG PVC, JE, DN 150 MM, PARA REDE COLETORA ESGOTO (NBR 10569)  </t>
  </si>
  <si>
    <t xml:space="preserve">PLUG PVC, JE, DN 200 MM, PARA REDE COLETORA ESGOTO (NBR 10569)  </t>
  </si>
  <si>
    <t xml:space="preserve">PLUG PVC, ROSCAVEL 3/4", PARA  AGUA FRIA PREDIAL  </t>
  </si>
  <si>
    <t xml:space="preserve">PLUG PVC, ROSCAVEL, 1 1/4",  AGUA FRIA PREDIAL  </t>
  </si>
  <si>
    <t xml:space="preserve">PLUG PVC, ROSCAVEL, 2",  AGUA FRIA PREDIAL  </t>
  </si>
  <si>
    <t xml:space="preserve">TANQUE LOUCA BRANCA COM COLUNA *30* L  </t>
  </si>
  <si>
    <t>TE DE REDUCAO, PVC, BBB, JE, 90 GRAUS, DN 200 X 150 MM, PARA TUBO CORRUGADO E/OU LISO, REDE COLETORA ESGOTO (NBR 10569)</t>
  </si>
  <si>
    <t>TE DE REDUCAO, PVC, BBB, JE, 90 GRAUS, DN 250 X 150 MM, PARA TUBO CORRUGADO E/OU LISO, REDE COLETORA ESGOTO (NBR 10569)</t>
  </si>
  <si>
    <t>TORNEIRA DE BOIA CONVENCIONAL PARA CAIXA D'AGUA, 1", COM HASTE E TORNEIRA METALICOS E BALAO PLASTICO</t>
  </si>
  <si>
    <t>TORNEIRA DE BOIA CONVENCIONAL PARA CAIXA D'AGUA, 1.1/4", COM HASTE E TORNEIRA METALICOS E BALAO PLASTICO</t>
  </si>
  <si>
    <t>TORNEIRA DE BOIA CONVENCIONAL PARA CAIXA D'AGUA, 1/2", COM HASTE E TORNEIRA METALICOS E BALAO PLASTICO</t>
  </si>
  <si>
    <t>TORNEIRA DE BOIA CONVENCIONAL PARA CAIXA D'AGUA, 3/4", COM HASTE E TORNEIRA METALICOS E BALAO PLASTICO</t>
  </si>
  <si>
    <t xml:space="preserve">TORNEIRA ELETRICA DE PAREDE, BICA ALTA, PARA COZINHA, 5500 W (110/220 V)  </t>
  </si>
  <si>
    <t xml:space="preserve">TORNEIRA PLASTICA DE MESA, BICA MOVEL, PARA COZINHA 1/2 "  </t>
  </si>
  <si>
    <t xml:space="preserve">TORNEIRA PLASTICA PARA TANQUE 1/2 " OU 3/4 " COM BICO PARA MANGUEIRA  </t>
  </si>
  <si>
    <t xml:space="preserve">TUBO COLETOR DE ESGOTO PVC, JEI, DN 200 MM (NBR 7362) </t>
  </si>
  <si>
    <t xml:space="preserve">TUBO COLETOR DE ESGOTO PVC, JEI, DN 250 MM (NBR 7362) </t>
  </si>
  <si>
    <t xml:space="preserve">TUBO COLETOR DE ESGOTO PVC, JEI, DN 300 MM (NBR 7362) </t>
  </si>
  <si>
    <t xml:space="preserve">TUBO COLETOR DE ESGOTO, PVC, JEI, DN 150 MM  (NBR 7362) </t>
  </si>
  <si>
    <t>TUBO CONCRETO ARMADO, CLASSE EA-2, PB JE, DN 1000 MM, PARA ESGOTO SANITARIO (NBR 8890)</t>
  </si>
  <si>
    <t>TUBO CONCRETO ARMADO, CLASSE EA-2, PB JE, DN 300 MM, PARA ESGOTO SANITARIO (NBR 8890)</t>
  </si>
  <si>
    <t>TUBO CONCRETO ARMADO, CLASSE EA-2, PB JE, DN 400 MM, PARA ESGOTO SANITARIO (NBR 8890)</t>
  </si>
  <si>
    <t>TUBO DE BORRACHA ELASTOMERICA FLEXIVEL, PRETA, PARA ISOLAMENTO TERMICO DE TUBULACAO, DN 1 1/8" (28 MM), E= 32 MM, COEFICIENTE DE CONDUTIVIDADE TERMICA 0,036W/mK, VAPOR DE AGUA MAIOR OU IGUAL A 10.000</t>
  </si>
  <si>
    <t>TUBO DE BORRACHA ELASTOMERICA FLEXIVEL, PRETA, PARA ISOLAMENTO TERMICO DE TUBULACAO, DN 1/2" (12 MM), E= 19 MM, COEFICIENTE DE CONDUTIVIDADE TERMICA 0,036W/mK, VAPOR DE AGUA MAIOR OU IGUAL A 10.000</t>
  </si>
  <si>
    <t>TUBO DE BORRACHA ELASTOMERICA FLEXIVEL, PRETA, PARA ISOLAMENTO TERMICO DE TUBULACAO, DN 1/4" (6 MM), E= 9 MM, COEFICIENTE DE CONDUTIVIDADE TERMICA 0,036W/mK, VAPOR DE AGUA MAIOR OU IGUAL A 10.000</t>
  </si>
  <si>
    <t>TUBO DE CONCRETO SIMPLES, CLASSE- PS1, MACHO/FEMEA, DN 200 MM, PARA AGUAS PLUVIAIS (NBR 8890)</t>
  </si>
  <si>
    <t>TUBO DE CONCRETO SIMPLES, CLASSE- PS1, MACHO/FEMEA, DN 300 MM, PARA AGUAS PLUVIAIS (NBR 8890)</t>
  </si>
  <si>
    <t>TUBO DE CONCRETO SIMPLES, CLASSE- PS1, MACHO/FEMEA, DN 400 MM, PARA AGUAS PLUVIAIS (NBR 8890)</t>
  </si>
  <si>
    <t xml:space="preserve">TUBO DE DESCARGA PVC, PARA LIGACAO CAIXA DE DESCARGA - EMBUTIR, 40 MM X 150 CM  </t>
  </si>
  <si>
    <t>TUBO DE DESCIDA EXTERNO DE PVC PARA CAIXA DE DESCARGA EXTERNA ALTA - 40 MM X 1,60 M</t>
  </si>
  <si>
    <t xml:space="preserve">TUBO DE PVC, PBL, TIPO LEVE, DN = 125 MM,  PARA VENTILACAO  </t>
  </si>
  <si>
    <t xml:space="preserve">TUBO DE PVC, PBL, TIPO LEVE, DN = 250 MM,  PARA VENTILACAO  </t>
  </si>
  <si>
    <t>TUBO DRENO, CORRUGADO, ESPIRALADO, FLEXIVEL, PERFURADO, EM POLIETILENO DE ALTA DENSIDADE (PEAD), DN 100 MM, (4") PARA DRENAGEM - EM ROLO (NORMA DNIT 093/2006 - E.M)</t>
  </si>
  <si>
    <t xml:space="preserve">TUBO PPR, CLASSE PN 25, DN 32 MM, PARA AGUA QUENTE E FRIA PREDIAL </t>
  </si>
  <si>
    <t xml:space="preserve">TUBO PPR, CLASSE PN 25, DN 40 MM, PARA AGUA QUENTE E FRIA PREDIAL </t>
  </si>
  <si>
    <t xml:space="preserve">TUBO PPR, CLASSE PN 25, DN 50 MM, PARA AGUA QUENTE E FRIA PREDIAL </t>
  </si>
  <si>
    <t xml:space="preserve">TUBO PVC CORRUGADO, PAREDE DUPLA, JE, DN 150 MM, REDE COLETORA ESGOTO  </t>
  </si>
  <si>
    <t xml:space="preserve">TUBO PVC CORRUGADO, PAREDE DUPLA, JE, DN 200 MM, REDE COLETORA ESGOTO  </t>
  </si>
  <si>
    <t xml:space="preserve">TUBO PVC CORRUGADO, PAREDE DUPLA, JE, DN 250 MM, REDE COLETORA ESGOTO  </t>
  </si>
  <si>
    <t xml:space="preserve">TUBO PVC, ROSCAVEL,  2", PARA AGUA FRIA PREDIAL  </t>
  </si>
  <si>
    <t xml:space="preserve">TUBO PVC, ROSCAVEL, 1", AGUA FRIA PREDIAL  </t>
  </si>
  <si>
    <t xml:space="preserve">TUBO PVC, ROSCAVEL, 3", AGUA FRIA PREDIAL  </t>
  </si>
  <si>
    <t xml:space="preserve">TUBO PVC, ROSCAVEL, 4",  AGUA FRIA PREDIAL  </t>
  </si>
  <si>
    <t>TUBO PVC, SERIE R, DN 100 MM, PARA ESGOTO OU AGUAS PLUVIAIS PREDIAL (NBR 5688)</t>
  </si>
  <si>
    <t>TUBO PVC, SERIE R, DN 150 MM, PARA ESGOTO OU AGUAS PLUVIAIS PREDIAL (NBR 5688)</t>
  </si>
  <si>
    <t>TUBO PVC, SERIE R, DN 50 MM, PARA ESGOTO OU AGUAS PLUVIAIS PREDIAL (NBR 5688)</t>
  </si>
  <si>
    <t>TUBO PVC, SERIE R, DN 75 MM, PARA ESGOTO OU AGUAS PLUVIAIS PREDIAL (NBR 5688)</t>
  </si>
  <si>
    <t xml:space="preserve">TUBO PVC, SOLDAVEL, DN 25 MM, AGUA FRIA (NBR-5648)  </t>
  </si>
  <si>
    <t xml:space="preserve">TUBO PVC, SOLDAVEL, DN 32 MM, AGUA FRIA (NBR-5648)  </t>
  </si>
  <si>
    <t xml:space="preserve">TUBO PVC, SOLDAVEL, DN 60 MM, AGUA FRIA (NBR-5648)  </t>
  </si>
  <si>
    <t>LOTE 3 - MADEIRAS</t>
  </si>
  <si>
    <t>Descrição</t>
  </si>
  <si>
    <t>CAIBRO DE MADEIRA APARELHADA *6 X 8* CM, MACARANDUBA, ANGELIM OU EQUIVALENTE DA REGIAO</t>
  </si>
  <si>
    <t>CAIBRO DE MADEIRA NAO APARELHADA *6 X 8* CM, MACARANDUBA, ANGELIM OU EQUIVALENTE DA REGIAO</t>
  </si>
  <si>
    <t>CAIBRO DE MADEIRA NAO APARELHADA *7,5 X 10 CM (3 X 4 ") PINUS, MISTA OU EQUIVALENTE DA REGIAO</t>
  </si>
  <si>
    <t>m²</t>
  </si>
  <si>
    <t xml:space="preserve">Meia cana de madeira eucalipto tratado </t>
  </si>
  <si>
    <t>m³</t>
  </si>
  <si>
    <t>Palanque eucalipto p/ escora 2,20m x 10mm espessura</t>
  </si>
  <si>
    <t>MEIA CANA DE MADEIRA PINUS OU EQUIVALENTE DA REGIAO, ACABAMENTO PARA FORRO PAULISTA, *2,5 X 2,5* CM</t>
  </si>
  <si>
    <t>RIPA DE MADEIRA APARELHADA *1,5 X 5* CM, MACARANDUBA, ANGELIM OU EQUIVALENTE DA REGIAO</t>
  </si>
  <si>
    <t>TABUA DE MADEIRA NAO APARELHADA *2,5 X 30 CM (1 X 12 ") PINUS, MISTA OU EQUIVALENTE DA REGIAO</t>
  </si>
  <si>
    <t>TABUA DE MADEIRA APARELHADA *2,5 X 25* CM, MACARANDUBA, ANGELIM OU EQUIVALENTE DA REGIAO</t>
  </si>
  <si>
    <t>TABUA DE MADEIRA NAO APARELHADA *2,5 X 20* CM, CEDRINHO OU EQUIVALENTE DA REGIAO</t>
  </si>
  <si>
    <t>FORRO DE MADEIRA CEDRINHO OU EQUIVALENTE DA REGIAO, ENCAIXE MACHO/FEMEA COM FRISO, *10 X 1* CM (SEM COLOCACAO)</t>
  </si>
  <si>
    <t>FORRO DE MADEIRA PINUS OU EQUIVALENTE DA REGIAO, ENCAIXE MACHO/FEMEA COM FRISO, *10 X 1* CM (SEM COLOCACAO)</t>
  </si>
  <si>
    <t>LOTE 4 - MATERIAL PARA PINTURA</t>
  </si>
  <si>
    <t>Cabo de rolo 23cm</t>
  </si>
  <si>
    <t>Escova de aço quatro filetes</t>
  </si>
  <si>
    <t>Extensor 3 metros</t>
  </si>
  <si>
    <t>Extensor 5 metros</t>
  </si>
  <si>
    <t>Fita crepe 50 mts por 3,6mm</t>
  </si>
  <si>
    <t>Fundo acrílico econômica 18 litros 1ª linha</t>
  </si>
  <si>
    <t>IMPERMEABILIZANTE INCOLOR PARA TRATAMENTO DE FACHADAS E TELHAS, BASE SILICONE</t>
  </si>
  <si>
    <t xml:space="preserve">Massa corrida PVA 18 litros </t>
  </si>
  <si>
    <t>MISTURADOR MANUAL DE TINTAS PARA FURADEIRA, HASTE METALICA *60* CM, COM HELICE  (MEXEDOR DE TINTA)</t>
  </si>
  <si>
    <t>Pincel nº 02</t>
  </si>
  <si>
    <t>Pincel nº 05</t>
  </si>
  <si>
    <t xml:space="preserve">REMOVEDOR DE TINTA OLEO/ESMALTE VERNIZ  </t>
  </si>
  <si>
    <t>Rolo de lã 23cm pintura de parede</t>
  </si>
  <si>
    <t>Rolo de lã anti gota 08cm</t>
  </si>
  <si>
    <t>Rolo de lã anti gota 15cm</t>
  </si>
  <si>
    <t>Rolo de lã anti gota 23cm</t>
  </si>
  <si>
    <t>Solvente para tinta galão 5litros</t>
  </si>
  <si>
    <t>TINTA A BASE DE RESINA ACRILICA EMULSIONADA EM AGUA, PARA SINALIZACAO HORIZONTAL VIARIA (NBR 13699) GALÃO 3,6 LITROS</t>
  </si>
  <si>
    <t>TINTA A OLEO BRILHANTE PARA MADEIRA E METAIS  GALÃO 3,6 LITROS</t>
  </si>
  <si>
    <t>TINTA ACRILICA PARA CERAMICA  GALÃO 3,6 LITROS</t>
  </si>
  <si>
    <t>TINTA ACRILICA PREMIUM PARA PISO  GALÃO 3,6 LITROS</t>
  </si>
  <si>
    <t>TINTA ACRILICA PREMIUM, COR BRANCO FOSCO GALÃO 3,6 LITROS</t>
  </si>
  <si>
    <t>TINTA ASFALTICA IMPERMEABILIZANTE DILUIDA EM SOLVENTE, PARA MATERIAIS CIMENTICIOS, METAL E MADEIRA GALÃO 3,6 LITROS</t>
  </si>
  <si>
    <t>TINTA BORRACHA CLORADA, ACABAMENTO SEMIBRILHO, BRANCA GALÃO LITRO</t>
  </si>
  <si>
    <t>TINTA BORRACHA CLORADA, ACABAMENTO SEMIBRILHO, CORES VIVAS  LITRO</t>
  </si>
  <si>
    <t>TINTA ESMALTE SINTETICO GRAFITE COM PROTECAO PARA METAIS FERROSOS  GALÃO 3,6 LITROS</t>
  </si>
  <si>
    <t>TINTA ESMALTE SINTETICO PREMIUM BRILHANTE  GALÃO 3,6 LITROS</t>
  </si>
  <si>
    <t>LOTE 5 - MATERIAL PESADO, FERRAGENS, ABERTURAS, FERRAMENTAS E DEMAIS MATERIAIS PARA OBRAS</t>
  </si>
  <si>
    <t>Momo</t>
  </si>
  <si>
    <t>GT</t>
  </si>
  <si>
    <t>SINAPI</t>
  </si>
  <si>
    <t>Adesivo de contato para revestir pisos de borracha 3,6l</t>
  </si>
  <si>
    <t>Lata</t>
  </si>
  <si>
    <t>Aplicador para tubo de silicone reforçado</t>
  </si>
  <si>
    <t>Areia fina</t>
  </si>
  <si>
    <t>Areia grossa</t>
  </si>
  <si>
    <t>Areia média</t>
  </si>
  <si>
    <t>Argamassa saca 20kg AC1</t>
  </si>
  <si>
    <t>Argamassa saca 20kg AC3</t>
  </si>
  <si>
    <t>Azulejo classe A 45x45 bege</t>
  </si>
  <si>
    <t>Bloco de concreto 14x19x39cm 1ª linha</t>
  </si>
  <si>
    <t>Broca de alvenaria nº 04</t>
  </si>
  <si>
    <t>Broca de alvenaria nº 06</t>
  </si>
  <si>
    <t>Broca de alvenaria nº 08</t>
  </si>
  <si>
    <t>Broca de alvenaria nº 10</t>
  </si>
  <si>
    <t>Broca de madeira nº 04</t>
  </si>
  <si>
    <t>Broca de madeira nº 06</t>
  </si>
  <si>
    <t>Broca de madeira nº 08</t>
  </si>
  <si>
    <t>Broca de madeira nº 10</t>
  </si>
  <si>
    <t>Bucha 0,6mm s/anel</t>
  </si>
  <si>
    <t>Bucha 10mm s/anel</t>
  </si>
  <si>
    <t xml:space="preserve">Bucha plástica 0,8mm </t>
  </si>
  <si>
    <t>Cadeado 30mm</t>
  </si>
  <si>
    <t>Cal hidratada saca 20 kg</t>
  </si>
  <si>
    <t>Cal para pintura saca com 8kg</t>
  </si>
  <si>
    <t>Chapa de aço galvanizado com 50cm nº 24</t>
  </si>
  <si>
    <t>Cimento Portland CP II saca 50 kg</t>
  </si>
  <si>
    <t>Cumeeira normal 1,10m 15º</t>
  </si>
  <si>
    <t>Dobradiça 35mm (caneco)</t>
  </si>
  <si>
    <t>Dobradiça 3mm</t>
  </si>
  <si>
    <t>Dobradiça 4 polegadas</t>
  </si>
  <si>
    <t>Fechadura externa metal resistente</t>
  </si>
  <si>
    <t>Fechadura interna metal resistente</t>
  </si>
  <si>
    <t>Fechadura para porta de banheiro metal</t>
  </si>
  <si>
    <t>Fita asfáltica 20cm x 10m</t>
  </si>
  <si>
    <t>Forro PVC 8mm, regua de 10 cm, 6 metros</t>
  </si>
  <si>
    <t>Furadeira profissional 220V  1/2 polegadas,  potência mínima de 650W  com maleta</t>
  </si>
  <si>
    <t>Grampo para cerca e tela 1x9</t>
  </si>
  <si>
    <t>KG</t>
  </si>
  <si>
    <t>Luva de segurança com revestimento da face palmar, face palmar dos dedos e ponta dos dedos em borracha vulcanizada; punho com  elástico, tamanho M e G.</t>
  </si>
  <si>
    <t>Par</t>
  </si>
  <si>
    <t>Martelo unha com cabo de madeira 23mm</t>
  </si>
  <si>
    <t>Massa pronta para assentamento 20kg</t>
  </si>
  <si>
    <t>Meia cana forro de PVC</t>
  </si>
  <si>
    <t>Óleo lubrificante multiuso 100ml</t>
  </si>
  <si>
    <t>Palanque de concreto 10x10cm x 2,5 altura</t>
  </si>
  <si>
    <t>Parafuso 3,5 x 30mm</t>
  </si>
  <si>
    <t>Parafuso 3,5 x 40mm</t>
  </si>
  <si>
    <t>Parafuso cabeça chata 3,0 x 25mm</t>
  </si>
  <si>
    <t>Parafuso cabeça chata 4,0 x 40mm</t>
  </si>
  <si>
    <t>Parafuso para eternite 5mm</t>
  </si>
  <si>
    <t>Pedra brita nº 01</t>
  </si>
  <si>
    <t>Pedra brita nº 02</t>
  </si>
  <si>
    <t>Picareta larga com cabo</t>
  </si>
  <si>
    <t>Telha de fibrocimento (tipo eternit) de 6mm 1,10 x 2,44 mts</t>
  </si>
  <si>
    <t>Telha de fibrocimento (tipo eternit) de 6mm 1,80 x 1,05</t>
  </si>
  <si>
    <t>Telha translúcida de PVC ou fibra 1,10 x 2,44 5mm</t>
  </si>
  <si>
    <t>Tijolo 9 furos inteiros 11,5 x 14,0  x 24,0 1ª linha</t>
  </si>
  <si>
    <t>Tijolo de 6 furos (14x19 por 09 altura)</t>
  </si>
  <si>
    <t>Vassourão 40cm com cabo</t>
  </si>
  <si>
    <t>Veda Reboco 5 litros</t>
  </si>
  <si>
    <t>MÉDIA</t>
  </si>
  <si>
    <t>Eletroastro</t>
  </si>
  <si>
    <t>Loja do mecânico</t>
  </si>
  <si>
    <t>Santil</t>
  </si>
  <si>
    <t>Construtintas</t>
  </si>
  <si>
    <t>TOTAL DO LOTE</t>
  </si>
  <si>
    <t>Lote</t>
  </si>
  <si>
    <t>LOTE 5 - MATERIAL PESADO</t>
  </si>
  <si>
    <t>Valor total por Sec.</t>
  </si>
  <si>
    <t>Valor do lote</t>
  </si>
  <si>
    <t>VALOR DO LOTE POR SECRETARIA (ESTIMATIVA)</t>
  </si>
  <si>
    <t>Total estimado</t>
  </si>
  <si>
    <t>Educação 02, 5001</t>
  </si>
  <si>
    <t>Assistência Social 03, 5000</t>
  </si>
  <si>
    <t>Saúde 02, 5100</t>
  </si>
  <si>
    <t>__________________________________</t>
  </si>
  <si>
    <t>Daniele Hugen Rodrigues</t>
  </si>
  <si>
    <t>Secretária Municipal de Administração</t>
  </si>
  <si>
    <t>Valor total estimado</t>
  </si>
  <si>
    <t>Administração (05, 5000), Polícia Militar (28, 5100), Polícia Civil (26, 5011), Bombeiros (30, 5100)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</si>
</sst>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87CB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/>
    <xf numFmtId="0" fontId="1" fillId="3" borderId="0" xfId="0" applyFont="1" applyFill="1"/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top" wrapText="1"/>
    </xf>
    <xf numFmtId="164" fontId="0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0" fillId="0" borderId="0" xfId="0"/>
    <xf numFmtId="0" fontId="1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top" wrapText="1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1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4" fontId="5" fillId="0" borderId="0" xfId="0" applyNumberFormat="1" applyFont="1"/>
    <xf numFmtId="0" fontId="5" fillId="3" borderId="1" xfId="0" applyFont="1" applyFill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8" borderId="3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right"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1924050</xdr:colOff>
      <xdr:row>0</xdr:row>
      <xdr:rowOff>161926</xdr:rowOff>
    </xdr:from>
    <xdr:to>
      <xdr:col>2</xdr:col>
      <xdr:colOff>2743200</xdr:colOff>
      <xdr:row>5</xdr:row>
      <xdr:rowOff>47626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61926"/>
          <a:ext cx="819150" cy="876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142875</xdr:rowOff>
    </xdr:from>
    <xdr:to>
      <xdr:col>2</xdr:col>
      <xdr:colOff>2028825</xdr:colOff>
      <xdr:row>5</xdr:row>
      <xdr:rowOff>9525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42875"/>
          <a:ext cx="77152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0</xdr:row>
      <xdr:rowOff>161926</xdr:rowOff>
    </xdr:from>
    <xdr:to>
      <xdr:col>2</xdr:col>
      <xdr:colOff>1895475</xdr:colOff>
      <xdr:row>5</xdr:row>
      <xdr:rowOff>19051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61926"/>
          <a:ext cx="762000" cy="8572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0</xdr:row>
      <xdr:rowOff>142876</xdr:rowOff>
    </xdr:from>
    <xdr:to>
      <xdr:col>2</xdr:col>
      <xdr:colOff>2590800</xdr:colOff>
      <xdr:row>5</xdr:row>
      <xdr:rowOff>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42876"/>
          <a:ext cx="733425" cy="8572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142875</xdr:rowOff>
    </xdr:from>
    <xdr:to>
      <xdr:col>2</xdr:col>
      <xdr:colOff>2200275</xdr:colOff>
      <xdr:row>5</xdr:row>
      <xdr:rowOff>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42875"/>
          <a:ext cx="819150" cy="8572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142875</xdr:rowOff>
    </xdr:from>
    <xdr:to>
      <xdr:col>3</xdr:col>
      <xdr:colOff>0</xdr:colOff>
      <xdr:row>5</xdr:row>
      <xdr:rowOff>152400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42875"/>
          <a:ext cx="819150" cy="8572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1381125</xdr:colOff>
      <xdr:row>1</xdr:row>
      <xdr:rowOff>142875</xdr:rowOff>
    </xdr:from>
    <xdr:to>
      <xdr:col>3</xdr:col>
      <xdr:colOff>1381125</xdr:colOff>
      <xdr:row>5</xdr:row>
      <xdr:rowOff>180975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42875"/>
          <a:ext cx="819150" cy="8572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1409700</xdr:colOff>
      <xdr:row>1</xdr:row>
      <xdr:rowOff>95250</xdr:rowOff>
    </xdr:from>
    <xdr:to>
      <xdr:col>2</xdr:col>
      <xdr:colOff>219075</xdr:colOff>
      <xdr:row>6</xdr:row>
      <xdr:rowOff>28575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285750"/>
          <a:ext cx="83820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workbookViewId="0">
      <selection activeCell="J9" sqref="J9"/>
    </sheetView>
  </sheetViews>
  <sheetFormatPr defaultRowHeight="15" x14ac:dyDescent="0.25"/>
  <cols>
    <col min="1" max="1" width="8" customWidth="1"/>
    <col min="2" max="2" width="9" customWidth="1"/>
    <col min="3" max="3" width="52.140625" customWidth="1"/>
    <col min="4" max="4" width="13.140625" customWidth="1"/>
    <col min="5" max="5" width="12.28515625" customWidth="1"/>
    <col min="6" max="6" width="10.7109375" bestFit="1" customWidth="1"/>
    <col min="7" max="7" width="9.140625" bestFit="1" customWidth="1"/>
    <col min="8" max="8" width="11.85546875" style="88" bestFit="1" customWidth="1"/>
    <col min="9" max="9" width="8.140625" style="88" bestFit="1" customWidth="1"/>
    <col min="10" max="10" width="12.28515625" style="84" customWidth="1"/>
    <col min="11" max="11" width="14.85546875" style="95" customWidth="1"/>
    <col min="12" max="12" width="2.57031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15.75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3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3" ht="15.75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3" ht="15.75" x14ac:dyDescent="0.25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3" ht="15.75" x14ac:dyDescent="0.25">
      <c r="A6" s="1"/>
      <c r="B6" s="2"/>
      <c r="C6" s="5"/>
      <c r="D6" s="1"/>
      <c r="E6" s="1"/>
      <c r="F6" s="1"/>
      <c r="G6" s="1"/>
    </row>
    <row r="7" spans="1:13" ht="15.75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3" s="106" customFormat="1" ht="42.75" customHeight="1" x14ac:dyDescent="0.25">
      <c r="A8" s="102" t="s">
        <v>5</v>
      </c>
      <c r="B8" s="102" t="s">
        <v>6</v>
      </c>
      <c r="C8" s="102" t="s">
        <v>7</v>
      </c>
      <c r="D8" s="109" t="s">
        <v>8</v>
      </c>
      <c r="E8" s="103" t="s">
        <v>9</v>
      </c>
      <c r="F8" s="110" t="s">
        <v>10</v>
      </c>
      <c r="G8" s="111" t="s">
        <v>11</v>
      </c>
      <c r="H8" s="112" t="s">
        <v>306</v>
      </c>
      <c r="I8" s="112" t="s">
        <v>308</v>
      </c>
      <c r="J8" s="90" t="s">
        <v>305</v>
      </c>
      <c r="K8" s="98" t="s">
        <v>316</v>
      </c>
      <c r="L8" s="116"/>
      <c r="M8" s="116"/>
    </row>
    <row r="9" spans="1:13" ht="17.100000000000001" customHeight="1" x14ac:dyDescent="0.25">
      <c r="A9" s="7">
        <v>1</v>
      </c>
      <c r="B9" s="7">
        <v>394</v>
      </c>
      <c r="C9" s="8" t="s">
        <v>12</v>
      </c>
      <c r="D9" s="13" t="s">
        <v>13</v>
      </c>
      <c r="E9" s="14">
        <v>5</v>
      </c>
      <c r="F9" s="9"/>
      <c r="G9" s="9">
        <v>1.34</v>
      </c>
      <c r="H9" s="29"/>
      <c r="I9" s="29"/>
      <c r="J9" s="63">
        <f>AVERAGE(F9:I9)</f>
        <v>1.34</v>
      </c>
      <c r="K9" s="63">
        <f>J9*E9</f>
        <v>6.7</v>
      </c>
    </row>
    <row r="10" spans="1:13" ht="17.100000000000001" customHeight="1" x14ac:dyDescent="0.25">
      <c r="A10" s="7">
        <v>2</v>
      </c>
      <c r="B10" s="7">
        <v>392</v>
      </c>
      <c r="C10" s="8" t="s">
        <v>14</v>
      </c>
      <c r="D10" s="13" t="s">
        <v>13</v>
      </c>
      <c r="E10" s="14">
        <v>5</v>
      </c>
      <c r="F10" s="9"/>
      <c r="G10" s="9">
        <v>0.65</v>
      </c>
      <c r="H10" s="29"/>
      <c r="I10" s="29"/>
      <c r="J10" s="63">
        <f t="shared" ref="J10:J55" si="0">AVERAGE(F10:I10)</f>
        <v>0.65</v>
      </c>
      <c r="K10" s="63">
        <f t="shared" ref="K10:K73" si="1">J10*E10</f>
        <v>3.25</v>
      </c>
    </row>
    <row r="11" spans="1:13" ht="17.100000000000001" customHeight="1" x14ac:dyDescent="0.25">
      <c r="A11" s="7">
        <v>3</v>
      </c>
      <c r="B11" s="7">
        <v>11270</v>
      </c>
      <c r="C11" s="8" t="s">
        <v>15</v>
      </c>
      <c r="D11" s="13" t="s">
        <v>13</v>
      </c>
      <c r="E11" s="14">
        <v>5</v>
      </c>
      <c r="F11" s="9"/>
      <c r="G11" s="9">
        <v>1.87</v>
      </c>
      <c r="H11" s="29"/>
      <c r="I11" s="29"/>
      <c r="J11" s="63">
        <f t="shared" si="0"/>
        <v>1.87</v>
      </c>
      <c r="K11" s="63">
        <f t="shared" si="1"/>
        <v>9.3500000000000014</v>
      </c>
    </row>
    <row r="12" spans="1:13" ht="17.100000000000001" customHeight="1" x14ac:dyDescent="0.25">
      <c r="A12" s="7">
        <v>4</v>
      </c>
      <c r="B12" s="7">
        <v>414</v>
      </c>
      <c r="C12" s="8" t="s">
        <v>16</v>
      </c>
      <c r="D12" s="13" t="s">
        <v>13</v>
      </c>
      <c r="E12" s="14">
        <v>5</v>
      </c>
      <c r="F12" s="9"/>
      <c r="G12" s="9">
        <v>0.06</v>
      </c>
      <c r="H12" s="29"/>
      <c r="I12" s="29"/>
      <c r="J12" s="63">
        <f t="shared" si="0"/>
        <v>0.06</v>
      </c>
      <c r="K12" s="63">
        <f t="shared" si="1"/>
        <v>0.3</v>
      </c>
    </row>
    <row r="13" spans="1:13" ht="17.100000000000001" customHeight="1" x14ac:dyDescent="0.25">
      <c r="A13" s="7">
        <v>5</v>
      </c>
      <c r="B13" s="7">
        <v>427</v>
      </c>
      <c r="C13" s="8" t="s">
        <v>17</v>
      </c>
      <c r="D13" s="13" t="s">
        <v>13</v>
      </c>
      <c r="E13" s="14">
        <v>5</v>
      </c>
      <c r="F13" s="9"/>
      <c r="G13" s="9">
        <v>7.54</v>
      </c>
      <c r="H13" s="29"/>
      <c r="I13" s="29"/>
      <c r="J13" s="63">
        <f t="shared" si="0"/>
        <v>7.54</v>
      </c>
      <c r="K13" s="63">
        <f t="shared" si="1"/>
        <v>37.700000000000003</v>
      </c>
    </row>
    <row r="14" spans="1:13" ht="17.100000000000001" customHeight="1" x14ac:dyDescent="0.25">
      <c r="A14" s="7">
        <v>6</v>
      </c>
      <c r="B14" s="11">
        <v>39380</v>
      </c>
      <c r="C14" s="10" t="s">
        <v>18</v>
      </c>
      <c r="D14" s="13" t="s">
        <v>13</v>
      </c>
      <c r="E14" s="14">
        <v>5</v>
      </c>
      <c r="F14" s="9">
        <v>15</v>
      </c>
      <c r="G14" s="9">
        <v>14.37</v>
      </c>
      <c r="H14" s="29"/>
      <c r="I14" s="29"/>
      <c r="J14" s="63">
        <f t="shared" si="0"/>
        <v>14.684999999999999</v>
      </c>
      <c r="K14" s="63">
        <f t="shared" si="1"/>
        <v>73.424999999999997</v>
      </c>
    </row>
    <row r="15" spans="1:13" ht="17.100000000000001" customHeight="1" x14ac:dyDescent="0.25">
      <c r="A15" s="7">
        <v>7</v>
      </c>
      <c r="B15" s="7">
        <v>948</v>
      </c>
      <c r="C15" s="8" t="s">
        <v>19</v>
      </c>
      <c r="D15" s="13" t="s">
        <v>20</v>
      </c>
      <c r="E15" s="14">
        <v>5</v>
      </c>
      <c r="F15" s="9"/>
      <c r="G15" s="9">
        <v>30.41</v>
      </c>
      <c r="H15" s="29"/>
      <c r="I15" s="29"/>
      <c r="J15" s="63">
        <f t="shared" si="0"/>
        <v>30.41</v>
      </c>
      <c r="K15" s="63">
        <f t="shared" si="1"/>
        <v>152.05000000000001</v>
      </c>
    </row>
    <row r="16" spans="1:13" ht="17.100000000000001" customHeight="1" x14ac:dyDescent="0.25">
      <c r="A16" s="7">
        <v>8</v>
      </c>
      <c r="B16" s="7">
        <v>947</v>
      </c>
      <c r="C16" s="8" t="s">
        <v>21</v>
      </c>
      <c r="D16" s="13" t="s">
        <v>20</v>
      </c>
      <c r="E16" s="14">
        <v>5</v>
      </c>
      <c r="F16" s="9"/>
      <c r="G16" s="9">
        <v>30.94</v>
      </c>
      <c r="H16" s="29"/>
      <c r="I16" s="29"/>
      <c r="J16" s="63">
        <f t="shared" si="0"/>
        <v>30.94</v>
      </c>
      <c r="K16" s="63">
        <f t="shared" si="1"/>
        <v>154.70000000000002</v>
      </c>
    </row>
    <row r="17" spans="1:11" ht="17.100000000000001" customHeight="1" x14ac:dyDescent="0.25">
      <c r="A17" s="7">
        <v>9</v>
      </c>
      <c r="B17" s="7">
        <v>993</v>
      </c>
      <c r="C17" s="8" t="s">
        <v>22</v>
      </c>
      <c r="D17" s="13" t="s">
        <v>20</v>
      </c>
      <c r="E17" s="14">
        <v>325</v>
      </c>
      <c r="F17" s="9">
        <v>2.5</v>
      </c>
      <c r="G17" s="9">
        <v>2.17</v>
      </c>
      <c r="H17" s="29"/>
      <c r="I17" s="29"/>
      <c r="J17" s="63">
        <f t="shared" si="0"/>
        <v>2.335</v>
      </c>
      <c r="K17" s="63">
        <f t="shared" si="1"/>
        <v>758.875</v>
      </c>
    </row>
    <row r="18" spans="1:11" ht="17.100000000000001" customHeight="1" x14ac:dyDescent="0.25">
      <c r="A18" s="7">
        <v>10</v>
      </c>
      <c r="B18" s="7">
        <v>982</v>
      </c>
      <c r="C18" s="8" t="s">
        <v>23</v>
      </c>
      <c r="D18" s="13" t="s">
        <v>20</v>
      </c>
      <c r="E18" s="14">
        <v>5</v>
      </c>
      <c r="F18" s="9"/>
      <c r="G18" s="9">
        <v>5.0599999999999996</v>
      </c>
      <c r="H18" s="29"/>
      <c r="I18" s="29"/>
      <c r="J18" s="63">
        <f t="shared" si="0"/>
        <v>5.0599999999999996</v>
      </c>
      <c r="K18" s="63">
        <f t="shared" si="1"/>
        <v>25.299999999999997</v>
      </c>
    </row>
    <row r="19" spans="1:11" ht="17.100000000000001" customHeight="1" x14ac:dyDescent="0.25">
      <c r="A19" s="7">
        <v>11</v>
      </c>
      <c r="B19" s="7">
        <v>983</v>
      </c>
      <c r="C19" s="8" t="s">
        <v>24</v>
      </c>
      <c r="D19" s="13" t="s">
        <v>20</v>
      </c>
      <c r="E19" s="14">
        <v>5</v>
      </c>
      <c r="F19" s="9"/>
      <c r="G19" s="9">
        <v>1.21</v>
      </c>
      <c r="H19" s="29"/>
      <c r="I19" s="29"/>
      <c r="J19" s="63">
        <f t="shared" si="0"/>
        <v>1.21</v>
      </c>
      <c r="K19" s="63">
        <f t="shared" si="1"/>
        <v>6.05</v>
      </c>
    </row>
    <row r="20" spans="1:11" s="88" customFormat="1" ht="17.100000000000001" customHeight="1" x14ac:dyDescent="0.25">
      <c r="A20" s="28">
        <v>12</v>
      </c>
      <c r="B20" s="28"/>
      <c r="C20" s="15" t="s">
        <v>25</v>
      </c>
      <c r="D20" s="91" t="s">
        <v>20</v>
      </c>
      <c r="E20" s="14">
        <v>175</v>
      </c>
      <c r="F20" s="29">
        <v>14</v>
      </c>
      <c r="G20" s="29"/>
      <c r="H20" s="29"/>
      <c r="I20" s="29">
        <v>13.7</v>
      </c>
      <c r="J20" s="63">
        <f t="shared" si="0"/>
        <v>13.85</v>
      </c>
      <c r="K20" s="63">
        <f t="shared" si="1"/>
        <v>2423.75</v>
      </c>
    </row>
    <row r="21" spans="1:11" s="88" customFormat="1" ht="17.100000000000001" customHeight="1" x14ac:dyDescent="0.25">
      <c r="A21" s="28">
        <v>13</v>
      </c>
      <c r="B21" s="27"/>
      <c r="C21" s="15" t="s">
        <v>26</v>
      </c>
      <c r="D21" s="91" t="s">
        <v>20</v>
      </c>
      <c r="E21" s="14">
        <v>175</v>
      </c>
      <c r="F21" s="29">
        <v>3.5</v>
      </c>
      <c r="G21" s="29"/>
      <c r="H21" s="29"/>
      <c r="I21" s="29">
        <v>6.84</v>
      </c>
      <c r="J21" s="63">
        <f t="shared" si="0"/>
        <v>5.17</v>
      </c>
      <c r="K21" s="63">
        <f t="shared" si="1"/>
        <v>904.75</v>
      </c>
    </row>
    <row r="22" spans="1:11" s="88" customFormat="1" ht="17.100000000000001" customHeight="1" x14ac:dyDescent="0.25">
      <c r="A22" s="28">
        <v>14</v>
      </c>
      <c r="B22" s="28"/>
      <c r="C22" s="15" t="s">
        <v>27</v>
      </c>
      <c r="D22" s="91" t="s">
        <v>20</v>
      </c>
      <c r="E22" s="14">
        <v>175</v>
      </c>
      <c r="F22" s="29">
        <v>3.5</v>
      </c>
      <c r="G22" s="29"/>
      <c r="H22" s="29"/>
      <c r="I22" s="29">
        <v>6.84</v>
      </c>
      <c r="J22" s="63">
        <f t="shared" si="0"/>
        <v>5.17</v>
      </c>
      <c r="K22" s="63">
        <f t="shared" si="1"/>
        <v>904.75</v>
      </c>
    </row>
    <row r="23" spans="1:11" s="88" customFormat="1" ht="17.100000000000001" customHeight="1" x14ac:dyDescent="0.25">
      <c r="A23" s="28">
        <v>15</v>
      </c>
      <c r="B23" s="28"/>
      <c r="C23" s="15" t="s">
        <v>28</v>
      </c>
      <c r="D23" s="91" t="s">
        <v>20</v>
      </c>
      <c r="E23" s="14">
        <v>175</v>
      </c>
      <c r="F23" s="29">
        <v>5.5</v>
      </c>
      <c r="G23" s="29"/>
      <c r="H23" s="29"/>
      <c r="I23" s="29">
        <v>8.85</v>
      </c>
      <c r="J23" s="63">
        <f t="shared" si="0"/>
        <v>7.1749999999999998</v>
      </c>
      <c r="K23" s="63">
        <f t="shared" si="1"/>
        <v>1255.625</v>
      </c>
    </row>
    <row r="24" spans="1:11" s="88" customFormat="1" ht="17.100000000000001" customHeight="1" x14ac:dyDescent="0.25">
      <c r="A24" s="28">
        <v>16</v>
      </c>
      <c r="B24" s="28"/>
      <c r="C24" s="15" t="s">
        <v>29</v>
      </c>
      <c r="D24" s="91" t="s">
        <v>20</v>
      </c>
      <c r="E24" s="14">
        <v>175</v>
      </c>
      <c r="F24" s="29">
        <v>5.5</v>
      </c>
      <c r="G24" s="29"/>
      <c r="H24" s="29"/>
      <c r="I24" s="29">
        <v>8.85</v>
      </c>
      <c r="J24" s="63">
        <f t="shared" si="0"/>
        <v>7.1749999999999998</v>
      </c>
      <c r="K24" s="63">
        <f t="shared" si="1"/>
        <v>1255.625</v>
      </c>
    </row>
    <row r="25" spans="1:11" ht="17.100000000000001" customHeight="1" x14ac:dyDescent="0.25">
      <c r="A25" s="7">
        <v>17</v>
      </c>
      <c r="B25" s="12">
        <v>34609</v>
      </c>
      <c r="C25" s="15" t="s">
        <v>30</v>
      </c>
      <c r="D25" s="13" t="s">
        <v>20</v>
      </c>
      <c r="E25" s="14">
        <v>175</v>
      </c>
      <c r="F25" s="9">
        <v>8.5</v>
      </c>
      <c r="G25" s="9">
        <v>9.2200000000000006</v>
      </c>
      <c r="H25" s="29"/>
      <c r="I25" s="29"/>
      <c r="J25" s="63">
        <f t="shared" si="0"/>
        <v>8.86</v>
      </c>
      <c r="K25" s="63">
        <f t="shared" si="1"/>
        <v>1550.5</v>
      </c>
    </row>
    <row r="26" spans="1:11" ht="17.100000000000001" customHeight="1" x14ac:dyDescent="0.25">
      <c r="A26" s="7">
        <v>18</v>
      </c>
      <c r="B26" s="7">
        <v>34602</v>
      </c>
      <c r="C26" s="8" t="s">
        <v>31</v>
      </c>
      <c r="D26" s="13" t="s">
        <v>20</v>
      </c>
      <c r="E26" s="14">
        <v>175</v>
      </c>
      <c r="F26" s="9">
        <v>3.5</v>
      </c>
      <c r="G26" s="9">
        <v>2.86</v>
      </c>
      <c r="H26" s="29"/>
      <c r="I26" s="29"/>
      <c r="J26" s="63">
        <f t="shared" si="0"/>
        <v>3.1799999999999997</v>
      </c>
      <c r="K26" s="63">
        <f t="shared" si="1"/>
        <v>556.5</v>
      </c>
    </row>
    <row r="27" spans="1:11" ht="17.100000000000001" customHeight="1" x14ac:dyDescent="0.25">
      <c r="A27" s="7">
        <v>19</v>
      </c>
      <c r="B27" s="7">
        <v>34607</v>
      </c>
      <c r="C27" s="8" t="s">
        <v>32</v>
      </c>
      <c r="D27" s="13" t="s">
        <v>20</v>
      </c>
      <c r="E27" s="14">
        <v>5</v>
      </c>
      <c r="F27" s="9">
        <v>7</v>
      </c>
      <c r="G27" s="9">
        <v>6.14</v>
      </c>
      <c r="H27" s="29"/>
      <c r="I27" s="29"/>
      <c r="J27" s="63">
        <f t="shared" si="0"/>
        <v>6.57</v>
      </c>
      <c r="K27" s="63">
        <f t="shared" si="1"/>
        <v>32.85</v>
      </c>
    </row>
    <row r="28" spans="1:11" s="88" customFormat="1" ht="17.100000000000001" customHeight="1" x14ac:dyDescent="0.25">
      <c r="A28" s="28">
        <v>20</v>
      </c>
      <c r="B28" s="28"/>
      <c r="C28" s="15" t="s">
        <v>33</v>
      </c>
      <c r="D28" s="91" t="s">
        <v>20</v>
      </c>
      <c r="E28" s="14">
        <v>175</v>
      </c>
      <c r="F28" s="29">
        <v>14</v>
      </c>
      <c r="G28" s="29"/>
      <c r="H28" s="29"/>
      <c r="I28" s="29">
        <v>13.7</v>
      </c>
      <c r="J28" s="63">
        <f t="shared" si="0"/>
        <v>13.85</v>
      </c>
      <c r="K28" s="63">
        <f t="shared" si="1"/>
        <v>2423.75</v>
      </c>
    </row>
    <row r="29" spans="1:11" s="88" customFormat="1" ht="17.100000000000001" customHeight="1" x14ac:dyDescent="0.25">
      <c r="A29" s="28">
        <v>21</v>
      </c>
      <c r="B29" s="28"/>
      <c r="C29" s="15" t="s">
        <v>34</v>
      </c>
      <c r="D29" s="91" t="s">
        <v>20</v>
      </c>
      <c r="E29" s="14">
        <v>175</v>
      </c>
      <c r="F29" s="29">
        <v>14</v>
      </c>
      <c r="G29" s="29"/>
      <c r="H29" s="29"/>
      <c r="I29" s="29">
        <v>13.7</v>
      </c>
      <c r="J29" s="63">
        <f t="shared" si="0"/>
        <v>13.85</v>
      </c>
      <c r="K29" s="63">
        <f t="shared" si="1"/>
        <v>2423.75</v>
      </c>
    </row>
    <row r="30" spans="1:11" ht="17.100000000000001" customHeight="1" x14ac:dyDescent="0.25">
      <c r="A30" s="7">
        <v>22</v>
      </c>
      <c r="B30" s="7">
        <v>34618</v>
      </c>
      <c r="C30" s="8" t="s">
        <v>35</v>
      </c>
      <c r="D30" s="13" t="s">
        <v>20</v>
      </c>
      <c r="E30" s="14">
        <v>5</v>
      </c>
      <c r="F30" s="9"/>
      <c r="G30" s="9">
        <v>3.8</v>
      </c>
      <c r="H30" s="29"/>
      <c r="I30" s="29"/>
      <c r="J30" s="63">
        <f t="shared" si="0"/>
        <v>3.8</v>
      </c>
      <c r="K30" s="63">
        <f t="shared" si="1"/>
        <v>19</v>
      </c>
    </row>
    <row r="31" spans="1:11" ht="17.100000000000001" customHeight="1" x14ac:dyDescent="0.25">
      <c r="A31" s="7">
        <v>23</v>
      </c>
      <c r="B31" s="7">
        <v>34621</v>
      </c>
      <c r="C31" s="8" t="s">
        <v>36</v>
      </c>
      <c r="D31" s="13" t="s">
        <v>20</v>
      </c>
      <c r="E31" s="14">
        <v>5</v>
      </c>
      <c r="F31" s="9"/>
      <c r="G31" s="9">
        <v>8.82</v>
      </c>
      <c r="H31" s="29"/>
      <c r="I31" s="29"/>
      <c r="J31" s="63">
        <f t="shared" si="0"/>
        <v>8.82</v>
      </c>
      <c r="K31" s="63">
        <f t="shared" si="1"/>
        <v>44.1</v>
      </c>
    </row>
    <row r="32" spans="1:11" ht="17.100000000000001" customHeight="1" x14ac:dyDescent="0.25">
      <c r="A32" s="7">
        <v>24</v>
      </c>
      <c r="B32" s="7">
        <v>39258</v>
      </c>
      <c r="C32" s="8" t="s">
        <v>37</v>
      </c>
      <c r="D32" s="13" t="s">
        <v>20</v>
      </c>
      <c r="E32" s="14">
        <v>5</v>
      </c>
      <c r="F32" s="9"/>
      <c r="G32" s="9">
        <v>8.19</v>
      </c>
      <c r="H32" s="29"/>
      <c r="I32" s="29"/>
      <c r="J32" s="63">
        <f t="shared" si="0"/>
        <v>8.19</v>
      </c>
      <c r="K32" s="63">
        <f t="shared" si="1"/>
        <v>40.949999999999996</v>
      </c>
    </row>
    <row r="33" spans="1:11" ht="17.100000000000001" customHeight="1" x14ac:dyDescent="0.25">
      <c r="A33" s="7">
        <v>25</v>
      </c>
      <c r="B33" s="12">
        <v>2557</v>
      </c>
      <c r="C33" s="10" t="s">
        <v>38</v>
      </c>
      <c r="D33" s="13" t="s">
        <v>13</v>
      </c>
      <c r="E33" s="14">
        <v>15</v>
      </c>
      <c r="F33" s="9">
        <v>4</v>
      </c>
      <c r="G33" s="9">
        <v>3.46</v>
      </c>
      <c r="H33" s="29"/>
      <c r="I33" s="29"/>
      <c r="J33" s="63">
        <f t="shared" si="0"/>
        <v>3.73</v>
      </c>
      <c r="K33" s="63">
        <f t="shared" si="1"/>
        <v>55.95</v>
      </c>
    </row>
    <row r="34" spans="1:11" ht="17.100000000000001" customHeight="1" x14ac:dyDescent="0.25">
      <c r="A34" s="7">
        <v>26</v>
      </c>
      <c r="B34" s="7">
        <v>39809</v>
      </c>
      <c r="C34" s="8" t="s">
        <v>39</v>
      </c>
      <c r="D34" s="13" t="s">
        <v>13</v>
      </c>
      <c r="E34" s="14">
        <v>5</v>
      </c>
      <c r="F34" s="9"/>
      <c r="G34" s="9">
        <v>170.51</v>
      </c>
      <c r="H34" s="29"/>
      <c r="I34" s="29"/>
      <c r="J34" s="63">
        <f t="shared" si="0"/>
        <v>170.51</v>
      </c>
      <c r="K34" s="63">
        <f t="shared" si="1"/>
        <v>852.55</v>
      </c>
    </row>
    <row r="35" spans="1:11" ht="17.100000000000001" customHeight="1" x14ac:dyDescent="0.25">
      <c r="A35" s="7">
        <v>27</v>
      </c>
      <c r="B35" s="7">
        <v>1597</v>
      </c>
      <c r="C35" s="8" t="s">
        <v>40</v>
      </c>
      <c r="D35" s="13" t="s">
        <v>13</v>
      </c>
      <c r="E35" s="14">
        <v>5</v>
      </c>
      <c r="F35" s="9"/>
      <c r="G35" s="9">
        <v>8.9499999999999993</v>
      </c>
      <c r="H35" s="29"/>
      <c r="I35" s="29"/>
      <c r="J35" s="63">
        <f t="shared" si="0"/>
        <v>8.9499999999999993</v>
      </c>
      <c r="K35" s="63">
        <f t="shared" si="1"/>
        <v>44.75</v>
      </c>
    </row>
    <row r="36" spans="1:11" ht="17.100000000000001" customHeight="1" x14ac:dyDescent="0.25">
      <c r="A36" s="7">
        <v>28</v>
      </c>
      <c r="B36" s="7">
        <v>11856</v>
      </c>
      <c r="C36" s="8" t="s">
        <v>41</v>
      </c>
      <c r="D36" s="13" t="s">
        <v>13</v>
      </c>
      <c r="E36" s="14">
        <v>5</v>
      </c>
      <c r="F36" s="9"/>
      <c r="G36" s="9">
        <v>4.82</v>
      </c>
      <c r="H36" s="29"/>
      <c r="I36" s="29"/>
      <c r="J36" s="63">
        <f t="shared" si="0"/>
        <v>4.82</v>
      </c>
      <c r="K36" s="63">
        <f t="shared" si="1"/>
        <v>24.1</v>
      </c>
    </row>
    <row r="37" spans="1:11" ht="17.100000000000001" customHeight="1" x14ac:dyDescent="0.25">
      <c r="A37" s="7">
        <v>29</v>
      </c>
      <c r="B37" s="7">
        <v>1539</v>
      </c>
      <c r="C37" s="8" t="s">
        <v>42</v>
      </c>
      <c r="D37" s="13" t="s">
        <v>13</v>
      </c>
      <c r="E37" s="14">
        <v>5</v>
      </c>
      <c r="F37" s="9"/>
      <c r="G37" s="9">
        <v>5.66</v>
      </c>
      <c r="H37" s="29"/>
      <c r="I37" s="29"/>
      <c r="J37" s="63">
        <f t="shared" si="0"/>
        <v>5.66</v>
      </c>
      <c r="K37" s="63">
        <f t="shared" si="1"/>
        <v>28.3</v>
      </c>
    </row>
    <row r="38" spans="1:11" ht="15.75" customHeight="1" x14ac:dyDescent="0.25">
      <c r="A38" s="7">
        <v>30</v>
      </c>
      <c r="B38" s="7">
        <v>11863</v>
      </c>
      <c r="C38" s="8" t="s">
        <v>43</v>
      </c>
      <c r="D38" s="13" t="s">
        <v>13</v>
      </c>
      <c r="E38" s="14">
        <v>5</v>
      </c>
      <c r="F38" s="9"/>
      <c r="G38" s="9">
        <v>4.2300000000000004</v>
      </c>
      <c r="H38" s="29"/>
      <c r="I38" s="29"/>
      <c r="J38" s="63">
        <f t="shared" si="0"/>
        <v>4.2300000000000004</v>
      </c>
      <c r="K38" s="63">
        <f t="shared" si="1"/>
        <v>21.150000000000002</v>
      </c>
    </row>
    <row r="39" spans="1:11" s="88" customFormat="1" ht="17.100000000000001" customHeight="1" x14ac:dyDescent="0.25">
      <c r="A39" s="28">
        <v>31</v>
      </c>
      <c r="B39" s="28"/>
      <c r="C39" s="25" t="s">
        <v>44</v>
      </c>
      <c r="D39" s="91" t="s">
        <v>13</v>
      </c>
      <c r="E39" s="14">
        <v>40</v>
      </c>
      <c r="F39" s="29">
        <v>18</v>
      </c>
      <c r="G39" s="29"/>
      <c r="H39" s="29">
        <v>20.79</v>
      </c>
      <c r="I39" s="29"/>
      <c r="J39" s="63">
        <f t="shared" si="0"/>
        <v>19.395</v>
      </c>
      <c r="K39" s="63">
        <f t="shared" si="1"/>
        <v>775.8</v>
      </c>
    </row>
    <row r="40" spans="1:11" s="88" customFormat="1" ht="17.100000000000001" customHeight="1" x14ac:dyDescent="0.25">
      <c r="A40" s="28">
        <v>32</v>
      </c>
      <c r="B40" s="28"/>
      <c r="C40" s="25" t="s">
        <v>45</v>
      </c>
      <c r="D40" s="91" t="s">
        <v>13</v>
      </c>
      <c r="E40" s="14">
        <v>40</v>
      </c>
      <c r="F40" s="29">
        <v>18</v>
      </c>
      <c r="G40" s="29"/>
      <c r="H40" s="29">
        <v>19.71</v>
      </c>
      <c r="I40" s="29"/>
      <c r="J40" s="63">
        <f t="shared" si="0"/>
        <v>18.855</v>
      </c>
      <c r="K40" s="63">
        <f t="shared" si="1"/>
        <v>754.2</v>
      </c>
    </row>
    <row r="41" spans="1:11" s="88" customFormat="1" ht="17.100000000000001" customHeight="1" x14ac:dyDescent="0.25">
      <c r="A41" s="28">
        <v>33</v>
      </c>
      <c r="B41" s="28"/>
      <c r="C41" s="25" t="s">
        <v>46</v>
      </c>
      <c r="D41" s="91" t="s">
        <v>13</v>
      </c>
      <c r="E41" s="14">
        <v>40</v>
      </c>
      <c r="F41" s="29">
        <v>18</v>
      </c>
      <c r="G41" s="29"/>
      <c r="H41" s="29">
        <v>20.46</v>
      </c>
      <c r="I41" s="29"/>
      <c r="J41" s="63">
        <f t="shared" si="0"/>
        <v>19.23</v>
      </c>
      <c r="K41" s="63">
        <f t="shared" si="1"/>
        <v>769.2</v>
      </c>
    </row>
    <row r="42" spans="1:11" ht="17.100000000000001" customHeight="1" x14ac:dyDescent="0.25">
      <c r="A42" s="7">
        <v>34</v>
      </c>
      <c r="B42" s="7">
        <v>34653</v>
      </c>
      <c r="C42" s="8" t="s">
        <v>47</v>
      </c>
      <c r="D42" s="13" t="s">
        <v>13</v>
      </c>
      <c r="E42" s="14">
        <v>31</v>
      </c>
      <c r="F42" s="9">
        <v>18</v>
      </c>
      <c r="G42" s="9">
        <v>9.33</v>
      </c>
      <c r="H42" s="29"/>
      <c r="I42" s="29"/>
      <c r="J42" s="63">
        <f t="shared" si="0"/>
        <v>13.664999999999999</v>
      </c>
      <c r="K42" s="63">
        <f t="shared" si="1"/>
        <v>423.61499999999995</v>
      </c>
    </row>
    <row r="43" spans="1:11" ht="17.100000000000001" customHeight="1" x14ac:dyDescent="0.25">
      <c r="A43" s="7">
        <v>35</v>
      </c>
      <c r="B43" s="7">
        <v>2370</v>
      </c>
      <c r="C43" s="8" t="s">
        <v>48</v>
      </c>
      <c r="D43" s="13" t="s">
        <v>13</v>
      </c>
      <c r="E43" s="14">
        <v>80</v>
      </c>
      <c r="F43" s="9">
        <v>25</v>
      </c>
      <c r="G43" s="9">
        <v>12.09</v>
      </c>
      <c r="H43" s="29"/>
      <c r="I43" s="29"/>
      <c r="J43" s="63">
        <f t="shared" si="0"/>
        <v>18.545000000000002</v>
      </c>
      <c r="K43" s="63">
        <f t="shared" si="1"/>
        <v>1483.6000000000001</v>
      </c>
    </row>
    <row r="44" spans="1:11" ht="17.100000000000001" customHeight="1" x14ac:dyDescent="0.25">
      <c r="A44" s="7">
        <v>36</v>
      </c>
      <c r="B44" s="7">
        <v>2386</v>
      </c>
      <c r="C44" s="8" t="s">
        <v>49</v>
      </c>
      <c r="D44" s="13" t="s">
        <v>13</v>
      </c>
      <c r="E44" s="14">
        <v>44</v>
      </c>
      <c r="F44" s="9">
        <v>28</v>
      </c>
      <c r="G44" s="9">
        <v>20.28</v>
      </c>
      <c r="H44" s="29"/>
      <c r="I44" s="29"/>
      <c r="J44" s="63">
        <f t="shared" si="0"/>
        <v>24.14</v>
      </c>
      <c r="K44" s="63">
        <f t="shared" si="1"/>
        <v>1062.1600000000001</v>
      </c>
    </row>
    <row r="45" spans="1:11" ht="17.100000000000001" customHeight="1" x14ac:dyDescent="0.25">
      <c r="A45" s="7">
        <v>37</v>
      </c>
      <c r="B45" s="7">
        <v>944</v>
      </c>
      <c r="C45" s="8" t="s">
        <v>50</v>
      </c>
      <c r="D45" s="13" t="s">
        <v>20</v>
      </c>
      <c r="E45" s="14">
        <v>60</v>
      </c>
      <c r="F45" s="9">
        <v>5.5</v>
      </c>
      <c r="G45" s="9">
        <v>3.55</v>
      </c>
      <c r="H45" s="29"/>
      <c r="I45" s="29"/>
      <c r="J45" s="63">
        <f t="shared" si="0"/>
        <v>4.5250000000000004</v>
      </c>
      <c r="K45" s="63">
        <f t="shared" si="1"/>
        <v>271.5</v>
      </c>
    </row>
    <row r="46" spans="1:11" ht="17.100000000000001" customHeight="1" x14ac:dyDescent="0.25">
      <c r="A46" s="7">
        <v>38</v>
      </c>
      <c r="B46" s="7">
        <v>940</v>
      </c>
      <c r="C46" s="8" t="s">
        <v>51</v>
      </c>
      <c r="D46" s="13" t="s">
        <v>20</v>
      </c>
      <c r="E46" s="14">
        <v>500</v>
      </c>
      <c r="F46" s="9">
        <v>8.5</v>
      </c>
      <c r="G46" s="9">
        <v>4.92</v>
      </c>
      <c r="H46" s="29"/>
      <c r="I46" s="29"/>
      <c r="J46" s="63">
        <f t="shared" si="0"/>
        <v>6.71</v>
      </c>
      <c r="K46" s="63">
        <f t="shared" si="1"/>
        <v>3355</v>
      </c>
    </row>
    <row r="47" spans="1:11" s="88" customFormat="1" ht="17.100000000000001" customHeight="1" x14ac:dyDescent="0.25">
      <c r="A47" s="28">
        <v>39</v>
      </c>
      <c r="B47" s="28"/>
      <c r="C47" s="15" t="s">
        <v>52</v>
      </c>
      <c r="D47" s="91" t="s">
        <v>13</v>
      </c>
      <c r="E47" s="14">
        <v>70</v>
      </c>
      <c r="F47" s="29">
        <v>6</v>
      </c>
      <c r="G47" s="29"/>
      <c r="H47" s="29">
        <v>12.05</v>
      </c>
      <c r="I47" s="29"/>
      <c r="J47" s="63">
        <f t="shared" si="0"/>
        <v>9.0250000000000004</v>
      </c>
      <c r="K47" s="63">
        <f t="shared" si="1"/>
        <v>631.75</v>
      </c>
    </row>
    <row r="48" spans="1:11" ht="17.100000000000001" customHeight="1" x14ac:dyDescent="0.25">
      <c r="A48" s="7">
        <v>40</v>
      </c>
      <c r="B48" s="7">
        <v>38112</v>
      </c>
      <c r="C48" s="8" t="s">
        <v>53</v>
      </c>
      <c r="D48" s="13" t="s">
        <v>13</v>
      </c>
      <c r="E48" s="14">
        <v>5</v>
      </c>
      <c r="F48" s="9"/>
      <c r="G48" s="9">
        <v>6.74</v>
      </c>
      <c r="H48" s="29"/>
      <c r="I48" s="29"/>
      <c r="J48" s="63">
        <f t="shared" si="0"/>
        <v>6.74</v>
      </c>
      <c r="K48" s="63">
        <f t="shared" si="1"/>
        <v>33.700000000000003</v>
      </c>
    </row>
    <row r="49" spans="1:11" ht="17.100000000000001" customHeight="1" x14ac:dyDescent="0.25">
      <c r="A49" s="7">
        <v>41</v>
      </c>
      <c r="B49" s="7">
        <v>38062</v>
      </c>
      <c r="C49" s="8" t="s">
        <v>54</v>
      </c>
      <c r="D49" s="13" t="s">
        <v>13</v>
      </c>
      <c r="E49" s="14">
        <v>60</v>
      </c>
      <c r="F49" s="9">
        <v>20</v>
      </c>
      <c r="G49" s="9">
        <v>6.91</v>
      </c>
      <c r="H49" s="29"/>
      <c r="I49" s="29"/>
      <c r="J49" s="63">
        <f t="shared" si="0"/>
        <v>13.455</v>
      </c>
      <c r="K49" s="63">
        <f t="shared" si="1"/>
        <v>807.3</v>
      </c>
    </row>
    <row r="50" spans="1:11" ht="17.100000000000001" customHeight="1" x14ac:dyDescent="0.25">
      <c r="A50" s="7">
        <v>42</v>
      </c>
      <c r="B50" s="7">
        <v>12128</v>
      </c>
      <c r="C50" s="8" t="s">
        <v>55</v>
      </c>
      <c r="D50" s="13" t="s">
        <v>13</v>
      </c>
      <c r="E50" s="14">
        <v>60</v>
      </c>
      <c r="F50" s="9">
        <v>20</v>
      </c>
      <c r="G50" s="9">
        <v>9.24</v>
      </c>
      <c r="H50" s="29"/>
      <c r="I50" s="29"/>
      <c r="J50" s="63">
        <f t="shared" si="0"/>
        <v>14.620000000000001</v>
      </c>
      <c r="K50" s="63">
        <f t="shared" si="1"/>
        <v>877.2</v>
      </c>
    </row>
    <row r="51" spans="1:11" s="88" customFormat="1" ht="17.100000000000001" customHeight="1" x14ac:dyDescent="0.25">
      <c r="A51" s="28">
        <v>43</v>
      </c>
      <c r="B51" s="27"/>
      <c r="C51" s="15" t="s">
        <v>56</v>
      </c>
      <c r="D51" s="91" t="s">
        <v>13</v>
      </c>
      <c r="E51" s="14">
        <v>155</v>
      </c>
      <c r="F51" s="29">
        <v>50</v>
      </c>
      <c r="G51" s="29"/>
      <c r="H51" s="29">
        <v>33.409999999999997</v>
      </c>
      <c r="I51" s="29"/>
      <c r="J51" s="63">
        <f t="shared" si="0"/>
        <v>41.704999999999998</v>
      </c>
      <c r="K51" s="63">
        <f t="shared" si="1"/>
        <v>6464.2749999999996</v>
      </c>
    </row>
    <row r="52" spans="1:11" ht="17.100000000000001" customHeight="1" x14ac:dyDescent="0.25">
      <c r="A52" s="7">
        <v>44</v>
      </c>
      <c r="B52" s="7">
        <v>38191</v>
      </c>
      <c r="C52" s="8" t="s">
        <v>57</v>
      </c>
      <c r="D52" s="13" t="s">
        <v>13</v>
      </c>
      <c r="E52" s="14">
        <v>165</v>
      </c>
      <c r="F52" s="9"/>
      <c r="G52" s="9">
        <v>12.92</v>
      </c>
      <c r="H52" s="29"/>
      <c r="I52" s="29"/>
      <c r="J52" s="63">
        <f t="shared" si="0"/>
        <v>12.92</v>
      </c>
      <c r="K52" s="63">
        <f t="shared" si="1"/>
        <v>2131.8000000000002</v>
      </c>
    </row>
    <row r="53" spans="1:11" ht="17.100000000000001" customHeight="1" x14ac:dyDescent="0.25">
      <c r="A53" s="7">
        <v>45</v>
      </c>
      <c r="B53" s="7">
        <v>3753</v>
      </c>
      <c r="C53" s="8" t="s">
        <v>58</v>
      </c>
      <c r="D53" s="13" t="s">
        <v>13</v>
      </c>
      <c r="E53" s="14">
        <v>5</v>
      </c>
      <c r="F53" s="9"/>
      <c r="G53" s="9">
        <v>7.88</v>
      </c>
      <c r="H53" s="29"/>
      <c r="I53" s="29"/>
      <c r="J53" s="63">
        <f t="shared" si="0"/>
        <v>7.88</v>
      </c>
      <c r="K53" s="63">
        <f t="shared" si="1"/>
        <v>39.4</v>
      </c>
    </row>
    <row r="54" spans="1:11" s="88" customFormat="1" ht="17.100000000000001" customHeight="1" x14ac:dyDescent="0.25">
      <c r="A54" s="28">
        <v>46</v>
      </c>
      <c r="B54" s="28"/>
      <c r="C54" s="25" t="s">
        <v>59</v>
      </c>
      <c r="D54" s="91" t="s">
        <v>13</v>
      </c>
      <c r="E54" s="14">
        <v>215</v>
      </c>
      <c r="F54" s="29">
        <v>15</v>
      </c>
      <c r="G54" s="29"/>
      <c r="H54" s="29">
        <v>20.5</v>
      </c>
      <c r="I54" s="29"/>
      <c r="J54" s="63">
        <f t="shared" si="0"/>
        <v>17.75</v>
      </c>
      <c r="K54" s="63">
        <f t="shared" si="1"/>
        <v>3816.25</v>
      </c>
    </row>
    <row r="55" spans="1:11" s="88" customFormat="1" ht="17.100000000000001" customHeight="1" x14ac:dyDescent="0.25">
      <c r="A55" s="28">
        <v>47</v>
      </c>
      <c r="B55" s="28"/>
      <c r="C55" s="25" t="s">
        <v>60</v>
      </c>
      <c r="D55" s="91" t="s">
        <v>13</v>
      </c>
      <c r="E55" s="14">
        <v>135</v>
      </c>
      <c r="F55" s="29">
        <v>12</v>
      </c>
      <c r="G55" s="29"/>
      <c r="H55" s="29">
        <v>18.41</v>
      </c>
      <c r="I55" s="29"/>
      <c r="J55" s="63">
        <f t="shared" si="0"/>
        <v>15.205</v>
      </c>
      <c r="K55" s="63">
        <f t="shared" si="1"/>
        <v>2052.6750000000002</v>
      </c>
    </row>
    <row r="56" spans="1:11" s="88" customFormat="1" ht="15.75" customHeight="1" x14ac:dyDescent="0.25">
      <c r="A56" s="28">
        <v>48</v>
      </c>
      <c r="B56" s="28"/>
      <c r="C56" s="15" t="s">
        <v>61</v>
      </c>
      <c r="D56" s="91" t="s">
        <v>13</v>
      </c>
      <c r="E56" s="14">
        <v>110</v>
      </c>
      <c r="F56" s="29">
        <v>10</v>
      </c>
      <c r="G56" s="29"/>
      <c r="H56" s="29">
        <v>12.99</v>
      </c>
      <c r="I56" s="29"/>
      <c r="J56" s="63">
        <f t="shared" ref="J56:J77" si="2">AVERAGE(F56:I56)</f>
        <v>11.495000000000001</v>
      </c>
      <c r="K56" s="63">
        <f t="shared" si="1"/>
        <v>1264.45</v>
      </c>
    </row>
    <row r="57" spans="1:11" s="88" customFormat="1" ht="17.100000000000001" customHeight="1" x14ac:dyDescent="0.25">
      <c r="A57" s="28">
        <v>49</v>
      </c>
      <c r="B57" s="28"/>
      <c r="C57" s="15" t="s">
        <v>62</v>
      </c>
      <c r="D57" s="91" t="s">
        <v>13</v>
      </c>
      <c r="E57" s="14">
        <v>110</v>
      </c>
      <c r="F57" s="29">
        <v>10</v>
      </c>
      <c r="G57" s="29"/>
      <c r="H57" s="29">
        <v>13.39</v>
      </c>
      <c r="I57" s="29"/>
      <c r="J57" s="63">
        <f t="shared" si="2"/>
        <v>11.695</v>
      </c>
      <c r="K57" s="63">
        <f t="shared" si="1"/>
        <v>1286.45</v>
      </c>
    </row>
    <row r="58" spans="1:11" s="88" customFormat="1" ht="17.100000000000001" customHeight="1" x14ac:dyDescent="0.25">
      <c r="A58" s="28">
        <v>50</v>
      </c>
      <c r="B58" s="27"/>
      <c r="C58" s="15" t="s">
        <v>63</v>
      </c>
      <c r="D58" s="91" t="s">
        <v>13</v>
      </c>
      <c r="E58" s="14">
        <v>100</v>
      </c>
      <c r="F58" s="29">
        <v>10</v>
      </c>
      <c r="G58" s="29"/>
      <c r="H58" s="29">
        <v>12.88</v>
      </c>
      <c r="I58" s="29"/>
      <c r="J58" s="63">
        <f t="shared" si="2"/>
        <v>11.440000000000001</v>
      </c>
      <c r="K58" s="63">
        <f t="shared" si="1"/>
        <v>1144.0000000000002</v>
      </c>
    </row>
    <row r="59" spans="1:11" ht="17.100000000000001" customHeight="1" x14ac:dyDescent="0.25">
      <c r="A59" s="7">
        <v>51</v>
      </c>
      <c r="B59" s="7">
        <v>39805</v>
      </c>
      <c r="C59" s="8" t="s">
        <v>64</v>
      </c>
      <c r="D59" s="13" t="s">
        <v>13</v>
      </c>
      <c r="E59" s="14">
        <v>5</v>
      </c>
      <c r="F59" s="9"/>
      <c r="G59" s="9">
        <v>130.84</v>
      </c>
      <c r="H59" s="29"/>
      <c r="I59" s="29"/>
      <c r="J59" s="63">
        <f t="shared" si="2"/>
        <v>130.84</v>
      </c>
      <c r="K59" s="63">
        <f t="shared" si="1"/>
        <v>654.20000000000005</v>
      </c>
    </row>
    <row r="60" spans="1:11" ht="17.100000000000001" customHeight="1" x14ac:dyDescent="0.25">
      <c r="A60" s="7">
        <v>52</v>
      </c>
      <c r="B60" s="7">
        <v>39804</v>
      </c>
      <c r="C60" s="8" t="s">
        <v>65</v>
      </c>
      <c r="D60" s="13" t="s">
        <v>13</v>
      </c>
      <c r="E60" s="14">
        <v>5</v>
      </c>
      <c r="F60" s="9"/>
      <c r="G60" s="9">
        <v>76.83</v>
      </c>
      <c r="H60" s="29"/>
      <c r="I60" s="29"/>
      <c r="J60" s="63">
        <f t="shared" si="2"/>
        <v>76.83</v>
      </c>
      <c r="K60" s="63">
        <f t="shared" si="1"/>
        <v>384.15</v>
      </c>
    </row>
    <row r="61" spans="1:11" ht="17.100000000000001" customHeight="1" x14ac:dyDescent="0.25">
      <c r="A61" s="7">
        <v>53</v>
      </c>
      <c r="B61" s="7">
        <v>39794</v>
      </c>
      <c r="C61" s="8" t="s">
        <v>66</v>
      </c>
      <c r="D61" s="13" t="s">
        <v>13</v>
      </c>
      <c r="E61" s="14">
        <v>5</v>
      </c>
      <c r="F61" s="9"/>
      <c r="G61" s="9">
        <v>33.78</v>
      </c>
      <c r="H61" s="29"/>
      <c r="I61" s="29"/>
      <c r="J61" s="63">
        <f t="shared" si="2"/>
        <v>33.78</v>
      </c>
      <c r="K61" s="63">
        <f t="shared" si="1"/>
        <v>168.9</v>
      </c>
    </row>
    <row r="62" spans="1:11" ht="17.100000000000001" customHeight="1" x14ac:dyDescent="0.25">
      <c r="A62" s="7">
        <v>54</v>
      </c>
      <c r="B62" s="7">
        <v>39795</v>
      </c>
      <c r="C62" s="8" t="s">
        <v>67</v>
      </c>
      <c r="D62" s="13" t="s">
        <v>13</v>
      </c>
      <c r="E62" s="14">
        <v>5</v>
      </c>
      <c r="F62" s="9"/>
      <c r="G62" s="9">
        <v>53.36</v>
      </c>
      <c r="H62" s="29"/>
      <c r="I62" s="29"/>
      <c r="J62" s="63">
        <f t="shared" si="2"/>
        <v>53.36</v>
      </c>
      <c r="K62" s="63">
        <f t="shared" si="1"/>
        <v>266.8</v>
      </c>
    </row>
    <row r="63" spans="1:11" ht="17.25" customHeight="1" x14ac:dyDescent="0.25">
      <c r="A63" s="7">
        <v>55</v>
      </c>
      <c r="B63" s="7">
        <v>39800</v>
      </c>
      <c r="C63" s="8" t="s">
        <v>68</v>
      </c>
      <c r="D63" s="13" t="s">
        <v>13</v>
      </c>
      <c r="E63" s="14">
        <v>45</v>
      </c>
      <c r="F63" s="9">
        <v>70</v>
      </c>
      <c r="G63" s="9">
        <v>67.069999999999993</v>
      </c>
      <c r="H63" s="29"/>
      <c r="I63" s="29"/>
      <c r="J63" s="63">
        <f t="shared" si="2"/>
        <v>68.534999999999997</v>
      </c>
      <c r="K63" s="63">
        <f t="shared" si="1"/>
        <v>3084.0749999999998</v>
      </c>
    </row>
    <row r="64" spans="1:11" s="88" customFormat="1" ht="17.100000000000001" customHeight="1" x14ac:dyDescent="0.25">
      <c r="A64" s="28">
        <v>56</v>
      </c>
      <c r="B64" s="27"/>
      <c r="C64" s="15" t="s">
        <v>69</v>
      </c>
      <c r="D64" s="91" t="s">
        <v>13</v>
      </c>
      <c r="E64" s="14">
        <v>2</v>
      </c>
      <c r="F64" s="29">
        <v>150</v>
      </c>
      <c r="G64" s="29"/>
      <c r="H64" s="29">
        <v>163.31</v>
      </c>
      <c r="I64" s="29"/>
      <c r="J64" s="63">
        <f t="shared" si="2"/>
        <v>156.655</v>
      </c>
      <c r="K64" s="63">
        <f t="shared" si="1"/>
        <v>313.31</v>
      </c>
    </row>
    <row r="65" spans="1:11" ht="17.100000000000001" customHeight="1" x14ac:dyDescent="0.25">
      <c r="A65" s="7">
        <v>57</v>
      </c>
      <c r="B65" s="12">
        <v>2510</v>
      </c>
      <c r="C65" s="15" t="s">
        <v>70</v>
      </c>
      <c r="D65" s="13" t="s">
        <v>13</v>
      </c>
      <c r="E65" s="14">
        <v>40</v>
      </c>
      <c r="F65" s="9">
        <v>30</v>
      </c>
      <c r="G65" s="9">
        <v>25.11</v>
      </c>
      <c r="H65" s="29"/>
      <c r="I65" s="29"/>
      <c r="J65" s="63">
        <f t="shared" si="2"/>
        <v>27.555</v>
      </c>
      <c r="K65" s="63">
        <f t="shared" si="1"/>
        <v>1102.2</v>
      </c>
    </row>
    <row r="66" spans="1:11" ht="17.100000000000001" customHeight="1" x14ac:dyDescent="0.25">
      <c r="A66" s="7">
        <v>58</v>
      </c>
      <c r="B66" s="7">
        <v>12296</v>
      </c>
      <c r="C66" s="8" t="s">
        <v>71</v>
      </c>
      <c r="D66" s="13" t="s">
        <v>13</v>
      </c>
      <c r="E66" s="14">
        <v>5</v>
      </c>
      <c r="F66" s="9"/>
      <c r="G66" s="9">
        <v>4.87</v>
      </c>
      <c r="H66" s="29"/>
      <c r="I66" s="29"/>
      <c r="J66" s="63">
        <f t="shared" si="2"/>
        <v>4.87</v>
      </c>
      <c r="K66" s="63">
        <f t="shared" si="1"/>
        <v>24.35</v>
      </c>
    </row>
    <row r="67" spans="1:11" ht="17.100000000000001" customHeight="1" x14ac:dyDescent="0.25">
      <c r="A67" s="7">
        <v>59</v>
      </c>
      <c r="B67" s="7">
        <v>12294</v>
      </c>
      <c r="C67" s="8" t="s">
        <v>72</v>
      </c>
      <c r="D67" s="13" t="s">
        <v>13</v>
      </c>
      <c r="E67" s="14">
        <v>5</v>
      </c>
      <c r="F67" s="9"/>
      <c r="G67" s="9">
        <v>11.69</v>
      </c>
      <c r="H67" s="29"/>
      <c r="I67" s="29"/>
      <c r="J67" s="63">
        <f t="shared" si="2"/>
        <v>11.69</v>
      </c>
      <c r="K67" s="63">
        <f t="shared" si="1"/>
        <v>58.449999999999996</v>
      </c>
    </row>
    <row r="68" spans="1:11" ht="17.100000000000001" customHeight="1" x14ac:dyDescent="0.25">
      <c r="A68" s="7">
        <v>60</v>
      </c>
      <c r="B68" s="7">
        <v>38099</v>
      </c>
      <c r="C68" s="8" t="s">
        <v>73</v>
      </c>
      <c r="D68" s="13" t="s">
        <v>13</v>
      </c>
      <c r="E68" s="14">
        <v>5</v>
      </c>
      <c r="F68" s="9"/>
      <c r="G68" s="9">
        <v>1.48</v>
      </c>
      <c r="H68" s="29"/>
      <c r="I68" s="29"/>
      <c r="J68" s="63">
        <f t="shared" si="2"/>
        <v>1.48</v>
      </c>
      <c r="K68" s="63">
        <f t="shared" si="1"/>
        <v>7.4</v>
      </c>
    </row>
    <row r="69" spans="1:11" ht="17.100000000000001" customHeight="1" x14ac:dyDescent="0.25">
      <c r="A69" s="7">
        <v>61</v>
      </c>
      <c r="B69" s="7">
        <v>38100</v>
      </c>
      <c r="C69" s="8" t="s">
        <v>74</v>
      </c>
      <c r="D69" s="13" t="s">
        <v>13</v>
      </c>
      <c r="E69" s="14">
        <v>5</v>
      </c>
      <c r="F69" s="9"/>
      <c r="G69" s="9">
        <v>2.42</v>
      </c>
      <c r="H69" s="29"/>
      <c r="I69" s="29"/>
      <c r="J69" s="63">
        <f t="shared" si="2"/>
        <v>2.42</v>
      </c>
      <c r="K69" s="63">
        <f t="shared" si="1"/>
        <v>12.1</v>
      </c>
    </row>
    <row r="70" spans="1:11" ht="17.100000000000001" customHeight="1" x14ac:dyDescent="0.25">
      <c r="A70" s="7">
        <v>62</v>
      </c>
      <c r="B70" s="7">
        <v>39346</v>
      </c>
      <c r="C70" s="8" t="s">
        <v>75</v>
      </c>
      <c r="D70" s="13" t="s">
        <v>13</v>
      </c>
      <c r="E70" s="14">
        <v>5</v>
      </c>
      <c r="F70" s="9"/>
      <c r="G70" s="9">
        <v>3</v>
      </c>
      <c r="H70" s="29"/>
      <c r="I70" s="29"/>
      <c r="J70" s="63">
        <f t="shared" si="2"/>
        <v>3</v>
      </c>
      <c r="K70" s="63">
        <f t="shared" si="1"/>
        <v>15</v>
      </c>
    </row>
    <row r="71" spans="1:11" ht="17.100000000000001" customHeight="1" x14ac:dyDescent="0.25">
      <c r="A71" s="7">
        <v>63</v>
      </c>
      <c r="B71" s="7">
        <v>2666</v>
      </c>
      <c r="C71" s="8" t="s">
        <v>76</v>
      </c>
      <c r="D71" s="13" t="s">
        <v>13</v>
      </c>
      <c r="E71" s="14">
        <v>5</v>
      </c>
      <c r="F71" s="9"/>
      <c r="G71" s="9">
        <v>5.45</v>
      </c>
      <c r="H71" s="29"/>
      <c r="I71" s="29"/>
      <c r="J71" s="63">
        <f t="shared" si="2"/>
        <v>5.45</v>
      </c>
      <c r="K71" s="63">
        <f t="shared" si="1"/>
        <v>27.25</v>
      </c>
    </row>
    <row r="72" spans="1:11" ht="17.100000000000001" customHeight="1" x14ac:dyDescent="0.25">
      <c r="A72" s="7">
        <v>64</v>
      </c>
      <c r="B72" s="7">
        <v>2668</v>
      </c>
      <c r="C72" s="8" t="s">
        <v>77</v>
      </c>
      <c r="D72" s="13" t="s">
        <v>13</v>
      </c>
      <c r="E72" s="14">
        <v>5</v>
      </c>
      <c r="F72" s="9"/>
      <c r="G72" s="9">
        <v>6.22</v>
      </c>
      <c r="H72" s="29"/>
      <c r="I72" s="29"/>
      <c r="J72" s="63">
        <f t="shared" si="2"/>
        <v>6.22</v>
      </c>
      <c r="K72" s="63">
        <f t="shared" si="1"/>
        <v>31.099999999999998</v>
      </c>
    </row>
    <row r="73" spans="1:11" ht="17.100000000000001" customHeight="1" x14ac:dyDescent="0.25">
      <c r="A73" s="7">
        <v>65</v>
      </c>
      <c r="B73" s="7">
        <v>1542</v>
      </c>
      <c r="C73" s="8" t="s">
        <v>78</v>
      </c>
      <c r="D73" s="13" t="s">
        <v>13</v>
      </c>
      <c r="E73" s="14">
        <v>5</v>
      </c>
      <c r="F73" s="9"/>
      <c r="G73" s="9">
        <v>16.809999999999999</v>
      </c>
      <c r="H73" s="29"/>
      <c r="I73" s="29"/>
      <c r="J73" s="63">
        <f t="shared" si="2"/>
        <v>16.809999999999999</v>
      </c>
      <c r="K73" s="63">
        <f t="shared" si="1"/>
        <v>84.05</v>
      </c>
    </row>
    <row r="74" spans="1:11" ht="17.100000000000001" customHeight="1" x14ac:dyDescent="0.25">
      <c r="A74" s="7">
        <v>66</v>
      </c>
      <c r="B74" s="7">
        <v>38101</v>
      </c>
      <c r="C74" s="8" t="s">
        <v>79</v>
      </c>
      <c r="D74" s="13" t="s">
        <v>13</v>
      </c>
      <c r="E74" s="14">
        <v>5</v>
      </c>
      <c r="F74" s="9">
        <v>6</v>
      </c>
      <c r="G74" s="9">
        <v>7.67</v>
      </c>
      <c r="H74" s="29"/>
      <c r="I74" s="29"/>
      <c r="J74" s="63">
        <f t="shared" si="2"/>
        <v>6.835</v>
      </c>
      <c r="K74" s="63">
        <f t="shared" ref="K74:K77" si="3">J74*E74</f>
        <v>34.174999999999997</v>
      </c>
    </row>
    <row r="75" spans="1:11" ht="17.100000000000001" customHeight="1" x14ac:dyDescent="0.25">
      <c r="A75" s="7">
        <v>67</v>
      </c>
      <c r="B75" s="7">
        <v>12147</v>
      </c>
      <c r="C75" s="8" t="s">
        <v>80</v>
      </c>
      <c r="D75" s="13" t="s">
        <v>13</v>
      </c>
      <c r="E75" s="14">
        <v>100</v>
      </c>
      <c r="F75" s="9">
        <v>22</v>
      </c>
      <c r="G75" s="9">
        <v>13.74</v>
      </c>
      <c r="H75" s="29"/>
      <c r="I75" s="29"/>
      <c r="J75" s="63">
        <f t="shared" si="2"/>
        <v>17.87</v>
      </c>
      <c r="K75" s="63">
        <f t="shared" si="3"/>
        <v>1787</v>
      </c>
    </row>
    <row r="76" spans="1:11" ht="17.100000000000001" customHeight="1" x14ac:dyDescent="0.25">
      <c r="A76" s="7">
        <v>68</v>
      </c>
      <c r="B76" s="7">
        <v>38075</v>
      </c>
      <c r="C76" s="8" t="s">
        <v>81</v>
      </c>
      <c r="D76" s="13" t="s">
        <v>13</v>
      </c>
      <c r="E76" s="14">
        <v>110</v>
      </c>
      <c r="F76" s="9">
        <v>22</v>
      </c>
      <c r="G76" s="9">
        <v>15.6</v>
      </c>
      <c r="H76" s="29"/>
      <c r="I76" s="29"/>
      <c r="J76" s="63">
        <f t="shared" si="2"/>
        <v>18.8</v>
      </c>
      <c r="K76" s="63">
        <f t="shared" si="3"/>
        <v>2068</v>
      </c>
    </row>
    <row r="77" spans="1:11" ht="17.100000000000001" customHeight="1" x14ac:dyDescent="0.25">
      <c r="A77" s="7">
        <v>69</v>
      </c>
      <c r="B77" s="7">
        <v>38076</v>
      </c>
      <c r="C77" s="8" t="s">
        <v>82</v>
      </c>
      <c r="D77" s="13" t="s">
        <v>13</v>
      </c>
      <c r="E77" s="14">
        <v>5</v>
      </c>
      <c r="F77" s="9">
        <v>25</v>
      </c>
      <c r="G77" s="9">
        <v>17.489999999999998</v>
      </c>
      <c r="H77" s="29"/>
      <c r="I77" s="29"/>
      <c r="J77" s="63">
        <f t="shared" si="2"/>
        <v>21.244999999999997</v>
      </c>
      <c r="K77" s="63">
        <f t="shared" si="3"/>
        <v>106.22499999999999</v>
      </c>
    </row>
    <row r="78" spans="1:11" ht="18.75" customHeight="1" x14ac:dyDescent="0.25">
      <c r="A78" s="121" t="s">
        <v>310</v>
      </c>
      <c r="B78" s="121"/>
      <c r="C78" s="121"/>
      <c r="D78" s="121"/>
      <c r="E78" s="121"/>
      <c r="F78" s="121"/>
      <c r="G78" s="121"/>
      <c r="H78" s="121"/>
      <c r="I78" s="121"/>
      <c r="J78" s="121"/>
      <c r="K78" s="63">
        <f>SUM(K9:K77)</f>
        <v>55763.46</v>
      </c>
    </row>
    <row r="79" spans="1:11" ht="15.75" x14ac:dyDescent="0.25">
      <c r="A79" s="120"/>
      <c r="B79" s="120"/>
      <c r="C79" s="120"/>
      <c r="D79" s="120"/>
      <c r="E79" s="120"/>
      <c r="F79" s="120"/>
      <c r="G79" s="1"/>
    </row>
    <row r="80" spans="1:11" ht="15.75" x14ac:dyDescent="0.25">
      <c r="A80" s="6"/>
      <c r="B80" s="6"/>
      <c r="C80" s="6"/>
      <c r="D80" s="6"/>
      <c r="E80" s="6"/>
      <c r="F80" s="6"/>
      <c r="G80" s="1"/>
    </row>
    <row r="81" spans="1:7" ht="15.75" x14ac:dyDescent="0.25">
      <c r="A81" s="3"/>
      <c r="B81" s="3"/>
      <c r="C81" s="4"/>
      <c r="D81" s="3"/>
      <c r="E81" s="1"/>
      <c r="F81" s="1"/>
      <c r="G81" s="1"/>
    </row>
    <row r="82" spans="1:7" ht="15.75" x14ac:dyDescent="0.25">
      <c r="A82" s="118"/>
      <c r="B82" s="118"/>
      <c r="C82" s="118"/>
      <c r="D82" s="118"/>
      <c r="E82" s="118"/>
      <c r="F82" s="118"/>
      <c r="G82" s="1"/>
    </row>
    <row r="83" spans="1:7" ht="15.75" x14ac:dyDescent="0.25">
      <c r="A83" s="119"/>
      <c r="B83" s="119"/>
      <c r="C83" s="119"/>
      <c r="D83" s="119"/>
      <c r="E83" s="119"/>
      <c r="F83" s="119"/>
      <c r="G83" s="1"/>
    </row>
  </sheetData>
  <mergeCells count="10">
    <mergeCell ref="A82:F82"/>
    <mergeCell ref="A83:F83"/>
    <mergeCell ref="A79:F79"/>
    <mergeCell ref="A78:J78"/>
    <mergeCell ref="A5:K5"/>
    <mergeCell ref="A4:K4"/>
    <mergeCell ref="A3:K3"/>
    <mergeCell ref="A2:K2"/>
    <mergeCell ref="L8:M8"/>
    <mergeCell ref="A7:K7"/>
  </mergeCells>
  <pageMargins left="0.25" right="0.25" top="0.75" bottom="0.75" header="0.3" footer="0.3"/>
  <pageSetup paperSize="9" scale="5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showGridLines="0" workbookViewId="0">
      <selection activeCell="H9" sqref="H9"/>
    </sheetView>
  </sheetViews>
  <sheetFormatPr defaultRowHeight="15" x14ac:dyDescent="0.25"/>
  <cols>
    <col min="1" max="1" width="8" customWidth="1"/>
    <col min="2" max="2" width="9" customWidth="1"/>
    <col min="3" max="3" width="52.140625" customWidth="1"/>
    <col min="4" max="4" width="13.140625" customWidth="1"/>
    <col min="5" max="5" width="12.28515625" customWidth="1"/>
    <col min="6" max="6" width="10" bestFit="1" customWidth="1"/>
    <col min="7" max="7" width="9.140625" bestFit="1" customWidth="1"/>
    <col min="8" max="8" width="12.28515625" style="84" customWidth="1"/>
    <col min="9" max="9" width="13.5703125" style="84" customWidth="1"/>
  </cols>
  <sheetData>
    <row r="1" spans="1:9" ht="15.75" x14ac:dyDescent="0.25">
      <c r="A1" s="19"/>
      <c r="B1" s="19"/>
      <c r="C1" s="21"/>
      <c r="D1" s="19"/>
      <c r="E1" s="17"/>
      <c r="F1" s="16"/>
      <c r="G1" s="16"/>
    </row>
    <row r="2" spans="1:9" ht="15.75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</row>
    <row r="3" spans="1:9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</row>
    <row r="4" spans="1:9" ht="15.75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</row>
    <row r="5" spans="1:9" ht="15.75" x14ac:dyDescent="0.25">
      <c r="A5" s="115" t="s">
        <v>3</v>
      </c>
      <c r="B5" s="115"/>
      <c r="C5" s="115"/>
      <c r="D5" s="115"/>
      <c r="E5" s="115"/>
      <c r="F5" s="115"/>
      <c r="G5" s="115"/>
      <c r="H5" s="115"/>
      <c r="I5" s="115"/>
    </row>
    <row r="6" spans="1:9" ht="15.75" x14ac:dyDescent="0.25">
      <c r="A6" s="19"/>
      <c r="B6" s="17"/>
      <c r="C6" s="22"/>
      <c r="D6" s="19"/>
      <c r="E6" s="17"/>
      <c r="F6" s="16"/>
      <c r="G6" s="16"/>
    </row>
    <row r="7" spans="1:9" ht="15.75" x14ac:dyDescent="0.25">
      <c r="A7" s="122" t="s">
        <v>83</v>
      </c>
      <c r="B7" s="122"/>
      <c r="C7" s="122"/>
      <c r="D7" s="122"/>
      <c r="E7" s="122"/>
      <c r="F7" s="122"/>
      <c r="G7" s="122"/>
      <c r="H7" s="122"/>
      <c r="I7" s="122"/>
    </row>
    <row r="8" spans="1:9" s="106" customFormat="1" ht="42" customHeight="1" x14ac:dyDescent="0.25">
      <c r="A8" s="102" t="s">
        <v>5</v>
      </c>
      <c r="B8" s="102" t="s">
        <v>6</v>
      </c>
      <c r="C8" s="102" t="s">
        <v>7</v>
      </c>
      <c r="D8" s="102" t="s">
        <v>8</v>
      </c>
      <c r="E8" s="102" t="s">
        <v>9</v>
      </c>
      <c r="F8" s="102" t="s">
        <v>10</v>
      </c>
      <c r="G8" s="102" t="s">
        <v>11</v>
      </c>
      <c r="H8" s="102" t="s">
        <v>305</v>
      </c>
      <c r="I8" s="113" t="s">
        <v>316</v>
      </c>
    </row>
    <row r="9" spans="1:9" ht="17.100000000000001" customHeight="1" x14ac:dyDescent="0.25">
      <c r="A9" s="28">
        <v>1</v>
      </c>
      <c r="B9" s="27">
        <v>39138</v>
      </c>
      <c r="C9" s="25" t="s">
        <v>84</v>
      </c>
      <c r="D9" s="28" t="s">
        <v>13</v>
      </c>
      <c r="E9" s="28">
        <v>110</v>
      </c>
      <c r="F9" s="29">
        <v>0.5</v>
      </c>
      <c r="G9" s="26">
        <v>0.28999999999999998</v>
      </c>
      <c r="H9" s="63">
        <f>AVERAGE(F9:G9)</f>
        <v>0.39500000000000002</v>
      </c>
      <c r="I9" s="63">
        <f>H9*E9</f>
        <v>43.45</v>
      </c>
    </row>
    <row r="10" spans="1:9" ht="17.100000000000001" customHeight="1" x14ac:dyDescent="0.25">
      <c r="A10" s="28">
        <v>2</v>
      </c>
      <c r="B10" s="28">
        <v>21114</v>
      </c>
      <c r="C10" s="25" t="s">
        <v>85</v>
      </c>
      <c r="D10" s="28" t="s">
        <v>13</v>
      </c>
      <c r="E10" s="28">
        <v>80</v>
      </c>
      <c r="F10" s="29">
        <v>9</v>
      </c>
      <c r="G10" s="26">
        <v>21.03</v>
      </c>
      <c r="H10" s="63">
        <f t="shared" ref="H10:H73" si="0">AVERAGE(F10:G10)</f>
        <v>15.015000000000001</v>
      </c>
      <c r="I10" s="63">
        <f t="shared" ref="I10:I73" si="1">H10*E10</f>
        <v>1201.2</v>
      </c>
    </row>
    <row r="11" spans="1:9" ht="17.100000000000001" customHeight="1" x14ac:dyDescent="0.25">
      <c r="A11" s="28">
        <v>3</v>
      </c>
      <c r="B11" s="28">
        <v>299</v>
      </c>
      <c r="C11" s="25" t="s">
        <v>86</v>
      </c>
      <c r="D11" s="28" t="s">
        <v>13</v>
      </c>
      <c r="E11" s="28">
        <v>38</v>
      </c>
      <c r="F11" s="29">
        <v>5</v>
      </c>
      <c r="G11" s="26">
        <v>2.54</v>
      </c>
      <c r="H11" s="63">
        <f t="shared" si="0"/>
        <v>3.77</v>
      </c>
      <c r="I11" s="63">
        <f t="shared" si="1"/>
        <v>143.26</v>
      </c>
    </row>
    <row r="12" spans="1:9" ht="17.100000000000001" customHeight="1" x14ac:dyDescent="0.25">
      <c r="A12" s="28">
        <v>4</v>
      </c>
      <c r="B12" s="28">
        <v>298</v>
      </c>
      <c r="C12" s="25" t="s">
        <v>87</v>
      </c>
      <c r="D12" s="28" t="s">
        <v>13</v>
      </c>
      <c r="E12" s="28">
        <v>38</v>
      </c>
      <c r="F12" s="29">
        <v>4</v>
      </c>
      <c r="G12" s="26">
        <v>2.5499999999999998</v>
      </c>
      <c r="H12" s="63">
        <f t="shared" si="0"/>
        <v>3.2749999999999999</v>
      </c>
      <c r="I12" s="63">
        <f t="shared" si="1"/>
        <v>124.45</v>
      </c>
    </row>
    <row r="13" spans="1:9" ht="17.100000000000001" customHeight="1" x14ac:dyDescent="0.25">
      <c r="A13" s="28">
        <v>5</v>
      </c>
      <c r="B13" s="28">
        <v>300</v>
      </c>
      <c r="C13" s="25" t="s">
        <v>88</v>
      </c>
      <c r="D13" s="28" t="s">
        <v>13</v>
      </c>
      <c r="E13" s="28">
        <v>38</v>
      </c>
      <c r="F13" s="29">
        <v>13</v>
      </c>
      <c r="G13" s="26">
        <v>11.76</v>
      </c>
      <c r="H13" s="63">
        <f t="shared" si="0"/>
        <v>12.379999999999999</v>
      </c>
      <c r="I13" s="63">
        <f t="shared" si="1"/>
        <v>470.43999999999994</v>
      </c>
    </row>
    <row r="14" spans="1:9" ht="17.100000000000001" customHeight="1" x14ac:dyDescent="0.25">
      <c r="A14" s="28">
        <v>6</v>
      </c>
      <c r="B14" s="28">
        <v>20084</v>
      </c>
      <c r="C14" s="25" t="s">
        <v>89</v>
      </c>
      <c r="D14" s="28" t="s">
        <v>13</v>
      </c>
      <c r="E14" s="28">
        <v>38</v>
      </c>
      <c r="F14" s="29">
        <v>3.5</v>
      </c>
      <c r="G14" s="26">
        <v>1.52</v>
      </c>
      <c r="H14" s="63">
        <f t="shared" si="0"/>
        <v>2.5099999999999998</v>
      </c>
      <c r="I14" s="63">
        <f t="shared" si="1"/>
        <v>95.38</v>
      </c>
    </row>
    <row r="15" spans="1:9" ht="17.100000000000001" customHeight="1" x14ac:dyDescent="0.25">
      <c r="A15" s="28">
        <v>7</v>
      </c>
      <c r="B15" s="28">
        <v>20085</v>
      </c>
      <c r="C15" s="25" t="s">
        <v>90</v>
      </c>
      <c r="D15" s="28" t="s">
        <v>13</v>
      </c>
      <c r="E15" s="28">
        <v>36</v>
      </c>
      <c r="F15" s="29">
        <v>3.75</v>
      </c>
      <c r="G15" s="26">
        <v>1.41</v>
      </c>
      <c r="H15" s="63">
        <f t="shared" si="0"/>
        <v>2.58</v>
      </c>
      <c r="I15" s="63">
        <f t="shared" si="1"/>
        <v>92.88</v>
      </c>
    </row>
    <row r="16" spans="1:9" ht="17.100000000000001" customHeight="1" x14ac:dyDescent="0.25">
      <c r="A16" s="28">
        <v>8</v>
      </c>
      <c r="B16" s="28">
        <v>311</v>
      </c>
      <c r="C16" s="25" t="s">
        <v>91</v>
      </c>
      <c r="D16" s="28" t="s">
        <v>13</v>
      </c>
      <c r="E16" s="28">
        <v>26</v>
      </c>
      <c r="F16" s="29"/>
      <c r="G16" s="26">
        <v>9.1</v>
      </c>
      <c r="H16" s="63">
        <f t="shared" si="0"/>
        <v>9.1</v>
      </c>
      <c r="I16" s="63">
        <f t="shared" si="1"/>
        <v>236.6</v>
      </c>
    </row>
    <row r="17" spans="1:9" ht="17.100000000000001" customHeight="1" x14ac:dyDescent="0.25">
      <c r="A17" s="28">
        <v>9</v>
      </c>
      <c r="B17" s="28">
        <v>318</v>
      </c>
      <c r="C17" s="25" t="s">
        <v>92</v>
      </c>
      <c r="D17" s="28" t="s">
        <v>13</v>
      </c>
      <c r="E17" s="28">
        <v>27</v>
      </c>
      <c r="F17" s="29"/>
      <c r="G17" s="26">
        <v>15.95</v>
      </c>
      <c r="H17" s="63">
        <f t="shared" si="0"/>
        <v>15.95</v>
      </c>
      <c r="I17" s="63">
        <f t="shared" si="1"/>
        <v>430.65</v>
      </c>
    </row>
    <row r="18" spans="1:9" ht="17.100000000000001" customHeight="1" x14ac:dyDescent="0.25">
      <c r="A18" s="28">
        <v>10</v>
      </c>
      <c r="B18" s="28">
        <v>319</v>
      </c>
      <c r="C18" s="25" t="s">
        <v>93</v>
      </c>
      <c r="D18" s="28" t="s">
        <v>13</v>
      </c>
      <c r="E18" s="28">
        <v>12</v>
      </c>
      <c r="F18" s="29"/>
      <c r="G18" s="26">
        <v>30.12</v>
      </c>
      <c r="H18" s="63">
        <f t="shared" si="0"/>
        <v>30.12</v>
      </c>
      <c r="I18" s="63">
        <f t="shared" si="1"/>
        <v>361.44</v>
      </c>
    </row>
    <row r="19" spans="1:9" ht="17.100000000000001" customHeight="1" x14ac:dyDescent="0.25">
      <c r="A19" s="28">
        <v>11</v>
      </c>
      <c r="B19" s="28">
        <v>320</v>
      </c>
      <c r="C19" s="25" t="s">
        <v>94</v>
      </c>
      <c r="D19" s="28" t="s">
        <v>13</v>
      </c>
      <c r="E19" s="28">
        <v>2</v>
      </c>
      <c r="F19" s="29"/>
      <c r="G19" s="26">
        <v>95.75</v>
      </c>
      <c r="H19" s="63">
        <f t="shared" si="0"/>
        <v>95.75</v>
      </c>
      <c r="I19" s="63">
        <f t="shared" si="1"/>
        <v>191.5</v>
      </c>
    </row>
    <row r="20" spans="1:9" ht="17.100000000000001" customHeight="1" x14ac:dyDescent="0.25">
      <c r="A20" s="28">
        <v>12</v>
      </c>
      <c r="B20" s="28">
        <v>325</v>
      </c>
      <c r="C20" s="25" t="s">
        <v>95</v>
      </c>
      <c r="D20" s="28" t="s">
        <v>13</v>
      </c>
      <c r="E20" s="28">
        <v>38</v>
      </c>
      <c r="F20" s="29"/>
      <c r="G20" s="26">
        <v>2.84</v>
      </c>
      <c r="H20" s="63">
        <f t="shared" si="0"/>
        <v>2.84</v>
      </c>
      <c r="I20" s="63">
        <f t="shared" si="1"/>
        <v>107.91999999999999</v>
      </c>
    </row>
    <row r="21" spans="1:9" ht="17.100000000000001" customHeight="1" x14ac:dyDescent="0.25">
      <c r="A21" s="28">
        <v>13</v>
      </c>
      <c r="B21" s="28">
        <v>10422</v>
      </c>
      <c r="C21" s="25" t="s">
        <v>96</v>
      </c>
      <c r="D21" s="28" t="s">
        <v>13</v>
      </c>
      <c r="E21" s="28">
        <v>41</v>
      </c>
      <c r="F21" s="29">
        <v>350</v>
      </c>
      <c r="G21" s="26">
        <v>342.49</v>
      </c>
      <c r="H21" s="63">
        <f t="shared" si="0"/>
        <v>346.245</v>
      </c>
      <c r="I21" s="63">
        <f t="shared" si="1"/>
        <v>14196.045</v>
      </c>
    </row>
    <row r="22" spans="1:9" ht="17.100000000000001" customHeight="1" x14ac:dyDescent="0.25">
      <c r="A22" s="28">
        <v>14</v>
      </c>
      <c r="B22" s="28">
        <v>10420</v>
      </c>
      <c r="C22" s="25" t="s">
        <v>97</v>
      </c>
      <c r="D22" s="28" t="s">
        <v>13</v>
      </c>
      <c r="E22" s="28">
        <v>140</v>
      </c>
      <c r="F22" s="29">
        <v>160</v>
      </c>
      <c r="G22" s="26">
        <v>128.44999999999999</v>
      </c>
      <c r="H22" s="63">
        <f t="shared" si="0"/>
        <v>144.22499999999999</v>
      </c>
      <c r="I22" s="63">
        <f t="shared" si="1"/>
        <v>20191.5</v>
      </c>
    </row>
    <row r="23" spans="1:9" ht="17.100000000000001" customHeight="1" x14ac:dyDescent="0.25">
      <c r="A23" s="28">
        <v>15</v>
      </c>
      <c r="B23" s="28">
        <v>11786</v>
      </c>
      <c r="C23" s="25" t="s">
        <v>98</v>
      </c>
      <c r="D23" s="28" t="s">
        <v>13</v>
      </c>
      <c r="E23" s="28">
        <v>18</v>
      </c>
      <c r="F23" s="29"/>
      <c r="G23" s="26">
        <v>289.32</v>
      </c>
      <c r="H23" s="63">
        <f t="shared" si="0"/>
        <v>289.32</v>
      </c>
      <c r="I23" s="63">
        <f t="shared" si="1"/>
        <v>5207.76</v>
      </c>
    </row>
    <row r="24" spans="1:9" ht="17.100000000000001" customHeight="1" x14ac:dyDescent="0.25">
      <c r="A24" s="28">
        <v>16</v>
      </c>
      <c r="B24" s="28">
        <v>11685</v>
      </c>
      <c r="C24" s="25" t="s">
        <v>99</v>
      </c>
      <c r="D24" s="28" t="s">
        <v>13</v>
      </c>
      <c r="E24" s="28">
        <v>15</v>
      </c>
      <c r="F24" s="29"/>
      <c r="G24" s="26">
        <v>24.49</v>
      </c>
      <c r="H24" s="63">
        <f t="shared" si="0"/>
        <v>24.49</v>
      </c>
      <c r="I24" s="63">
        <f t="shared" si="1"/>
        <v>367.34999999999997</v>
      </c>
    </row>
    <row r="25" spans="1:9" ht="17.100000000000001" customHeight="1" x14ac:dyDescent="0.25">
      <c r="A25" s="28">
        <v>17</v>
      </c>
      <c r="B25" s="28">
        <v>11679</v>
      </c>
      <c r="C25" s="25" t="s">
        <v>100</v>
      </c>
      <c r="D25" s="28" t="s">
        <v>13</v>
      </c>
      <c r="E25" s="28">
        <v>15</v>
      </c>
      <c r="F25" s="29">
        <v>14</v>
      </c>
      <c r="G25" s="26">
        <v>7.25</v>
      </c>
      <c r="H25" s="63">
        <f t="shared" si="0"/>
        <v>10.625</v>
      </c>
      <c r="I25" s="63">
        <f t="shared" si="1"/>
        <v>159.375</v>
      </c>
    </row>
    <row r="26" spans="1:9" ht="17.100000000000001" customHeight="1" x14ac:dyDescent="0.25">
      <c r="A26" s="28">
        <v>18</v>
      </c>
      <c r="B26" s="28">
        <v>42685</v>
      </c>
      <c r="C26" s="25" t="s">
        <v>101</v>
      </c>
      <c r="D26" s="28" t="s">
        <v>13</v>
      </c>
      <c r="E26" s="28">
        <v>31</v>
      </c>
      <c r="F26" s="29">
        <v>35</v>
      </c>
      <c r="G26" s="26">
        <v>84.09</v>
      </c>
      <c r="H26" s="63">
        <f t="shared" si="0"/>
        <v>59.545000000000002</v>
      </c>
      <c r="I26" s="63">
        <f t="shared" si="1"/>
        <v>1845.895</v>
      </c>
    </row>
    <row r="27" spans="1:9" ht="17.100000000000001" customHeight="1" x14ac:dyDescent="0.25">
      <c r="A27" s="28">
        <v>19</v>
      </c>
      <c r="B27" s="28">
        <v>42686</v>
      </c>
      <c r="C27" s="25" t="s">
        <v>102</v>
      </c>
      <c r="D27" s="28" t="s">
        <v>13</v>
      </c>
      <c r="E27" s="28">
        <v>15</v>
      </c>
      <c r="F27" s="29">
        <v>65</v>
      </c>
      <c r="G27" s="26">
        <v>130.91999999999999</v>
      </c>
      <c r="H27" s="63">
        <f t="shared" si="0"/>
        <v>97.96</v>
      </c>
      <c r="I27" s="63">
        <f t="shared" si="1"/>
        <v>1469.3999999999999</v>
      </c>
    </row>
    <row r="28" spans="1:9" ht="17.100000000000001" customHeight="1" x14ac:dyDescent="0.25">
      <c r="A28" s="28">
        <v>20</v>
      </c>
      <c r="B28" s="28">
        <v>6142</v>
      </c>
      <c r="C28" s="25" t="s">
        <v>103</v>
      </c>
      <c r="D28" s="28" t="s">
        <v>13</v>
      </c>
      <c r="E28" s="28">
        <v>45</v>
      </c>
      <c r="F28" s="29">
        <v>22</v>
      </c>
      <c r="G28" s="26">
        <v>5.9</v>
      </c>
      <c r="H28" s="63">
        <f t="shared" si="0"/>
        <v>13.95</v>
      </c>
      <c r="I28" s="63">
        <f t="shared" si="1"/>
        <v>627.75</v>
      </c>
    </row>
    <row r="29" spans="1:9" ht="17.100000000000001" customHeight="1" x14ac:dyDescent="0.25">
      <c r="A29" s="28">
        <v>21</v>
      </c>
      <c r="B29" s="28">
        <v>11686</v>
      </c>
      <c r="C29" s="25" t="s">
        <v>104</v>
      </c>
      <c r="D29" s="28" t="s">
        <v>13</v>
      </c>
      <c r="E29" s="28">
        <v>42</v>
      </c>
      <c r="F29" s="29"/>
      <c r="G29" s="26">
        <v>8.19</v>
      </c>
      <c r="H29" s="63">
        <f t="shared" si="0"/>
        <v>8.19</v>
      </c>
      <c r="I29" s="63">
        <f t="shared" si="1"/>
        <v>343.97999999999996</v>
      </c>
    </row>
    <row r="30" spans="1:9" ht="17.100000000000001" customHeight="1" x14ac:dyDescent="0.25">
      <c r="A30" s="28">
        <v>22</v>
      </c>
      <c r="B30" s="28">
        <v>37416</v>
      </c>
      <c r="C30" s="25" t="s">
        <v>105</v>
      </c>
      <c r="D30" s="28" t="s">
        <v>13</v>
      </c>
      <c r="E30" s="28">
        <v>40</v>
      </c>
      <c r="F30" s="29"/>
      <c r="G30" s="26">
        <v>3.58</v>
      </c>
      <c r="H30" s="63">
        <f t="shared" si="0"/>
        <v>3.58</v>
      </c>
      <c r="I30" s="63">
        <f t="shared" si="1"/>
        <v>143.19999999999999</v>
      </c>
    </row>
    <row r="31" spans="1:9" ht="17.100000000000001" customHeight="1" x14ac:dyDescent="0.25">
      <c r="A31" s="28">
        <v>23</v>
      </c>
      <c r="B31" s="28">
        <v>37417</v>
      </c>
      <c r="C31" s="25" t="s">
        <v>106</v>
      </c>
      <c r="D31" s="28" t="s">
        <v>13</v>
      </c>
      <c r="E31" s="28">
        <v>5</v>
      </c>
      <c r="F31" s="29"/>
      <c r="G31" s="26">
        <v>5.15</v>
      </c>
      <c r="H31" s="63">
        <f t="shared" si="0"/>
        <v>5.15</v>
      </c>
      <c r="I31" s="63">
        <f t="shared" si="1"/>
        <v>25.75</v>
      </c>
    </row>
    <row r="32" spans="1:9" ht="17.100000000000001" customHeight="1" x14ac:dyDescent="0.25">
      <c r="A32" s="28">
        <v>24</v>
      </c>
      <c r="B32" s="28">
        <v>37413</v>
      </c>
      <c r="C32" s="25" t="s">
        <v>107</v>
      </c>
      <c r="D32" s="28" t="s">
        <v>13</v>
      </c>
      <c r="E32" s="28">
        <v>5</v>
      </c>
      <c r="F32" s="29"/>
      <c r="G32" s="26">
        <v>3.83</v>
      </c>
      <c r="H32" s="63">
        <f t="shared" si="0"/>
        <v>3.83</v>
      </c>
      <c r="I32" s="63">
        <f t="shared" si="1"/>
        <v>19.149999999999999</v>
      </c>
    </row>
    <row r="33" spans="1:9" ht="17.100000000000001" customHeight="1" x14ac:dyDescent="0.25">
      <c r="A33" s="28">
        <v>25</v>
      </c>
      <c r="B33" s="28">
        <v>37414</v>
      </c>
      <c r="C33" s="25" t="s">
        <v>108</v>
      </c>
      <c r="D33" s="28" t="s">
        <v>13</v>
      </c>
      <c r="E33" s="28">
        <v>5</v>
      </c>
      <c r="F33" s="29"/>
      <c r="G33" s="26">
        <v>4.34</v>
      </c>
      <c r="H33" s="63">
        <f t="shared" si="0"/>
        <v>4.34</v>
      </c>
      <c r="I33" s="63">
        <f t="shared" si="1"/>
        <v>21.7</v>
      </c>
    </row>
    <row r="34" spans="1:9" ht="17.100000000000001" customHeight="1" x14ac:dyDescent="0.25">
      <c r="A34" s="28">
        <v>26</v>
      </c>
      <c r="B34" s="28">
        <v>37415</v>
      </c>
      <c r="C34" s="25" t="s">
        <v>109</v>
      </c>
      <c r="D34" s="28" t="s">
        <v>13</v>
      </c>
      <c r="E34" s="28">
        <v>5</v>
      </c>
      <c r="F34" s="29"/>
      <c r="G34" s="26">
        <v>7.9</v>
      </c>
      <c r="H34" s="63">
        <f t="shared" si="0"/>
        <v>7.9</v>
      </c>
      <c r="I34" s="63">
        <f t="shared" si="1"/>
        <v>39.5</v>
      </c>
    </row>
    <row r="35" spans="1:9" ht="17.100000000000001" customHeight="1" x14ac:dyDescent="0.25">
      <c r="A35" s="28">
        <v>27</v>
      </c>
      <c r="B35" s="28">
        <v>42692</v>
      </c>
      <c r="C35" s="25" t="s">
        <v>110</v>
      </c>
      <c r="D35" s="28" t="s">
        <v>13</v>
      </c>
      <c r="E35" s="28">
        <v>5</v>
      </c>
      <c r="F35" s="29"/>
      <c r="G35" s="26">
        <v>446.99</v>
      </c>
      <c r="H35" s="63">
        <f t="shared" si="0"/>
        <v>446.99</v>
      </c>
      <c r="I35" s="63">
        <f t="shared" si="1"/>
        <v>2234.9499999999998</v>
      </c>
    </row>
    <row r="36" spans="1:9" ht="17.100000000000001" customHeight="1" x14ac:dyDescent="0.25">
      <c r="A36" s="28">
        <v>28</v>
      </c>
      <c r="B36" s="28">
        <v>42693</v>
      </c>
      <c r="C36" s="25" t="s">
        <v>111</v>
      </c>
      <c r="D36" s="28" t="s">
        <v>13</v>
      </c>
      <c r="E36" s="28">
        <v>5</v>
      </c>
      <c r="F36" s="29"/>
      <c r="G36" s="26">
        <v>735.26</v>
      </c>
      <c r="H36" s="63">
        <f t="shared" si="0"/>
        <v>735.26</v>
      </c>
      <c r="I36" s="63">
        <f t="shared" si="1"/>
        <v>3676.3</v>
      </c>
    </row>
    <row r="37" spans="1:9" ht="17.100000000000001" customHeight="1" x14ac:dyDescent="0.25">
      <c r="A37" s="28">
        <v>29</v>
      </c>
      <c r="B37" s="28">
        <v>42695</v>
      </c>
      <c r="C37" s="25" t="s">
        <v>112</v>
      </c>
      <c r="D37" s="28" t="s">
        <v>13</v>
      </c>
      <c r="E37" s="28">
        <v>5</v>
      </c>
      <c r="F37" s="29"/>
      <c r="G37" s="26">
        <v>559.05999999999995</v>
      </c>
      <c r="H37" s="63">
        <f t="shared" si="0"/>
        <v>559.05999999999995</v>
      </c>
      <c r="I37" s="63">
        <f t="shared" si="1"/>
        <v>2795.2999999999997</v>
      </c>
    </row>
    <row r="38" spans="1:9" ht="17.100000000000001" customHeight="1" x14ac:dyDescent="0.25">
      <c r="A38" s="28">
        <v>30</v>
      </c>
      <c r="B38" s="28">
        <v>42694</v>
      </c>
      <c r="C38" s="25" t="s">
        <v>113</v>
      </c>
      <c r="D38" s="28" t="s">
        <v>13</v>
      </c>
      <c r="E38" s="28">
        <v>5</v>
      </c>
      <c r="F38" s="29"/>
      <c r="G38" s="26">
        <v>826.5</v>
      </c>
      <c r="H38" s="63">
        <f t="shared" si="0"/>
        <v>826.5</v>
      </c>
      <c r="I38" s="63">
        <f t="shared" si="1"/>
        <v>4132.5</v>
      </c>
    </row>
    <row r="39" spans="1:9" ht="17.100000000000001" customHeight="1" x14ac:dyDescent="0.25">
      <c r="A39" s="28">
        <v>31</v>
      </c>
      <c r="B39" s="28">
        <v>38870</v>
      </c>
      <c r="C39" s="25" t="s">
        <v>114</v>
      </c>
      <c r="D39" s="28" t="s">
        <v>13</v>
      </c>
      <c r="E39" s="28">
        <v>5</v>
      </c>
      <c r="F39" s="29"/>
      <c r="G39" s="26">
        <v>46.47</v>
      </c>
      <c r="H39" s="63">
        <f t="shared" si="0"/>
        <v>46.47</v>
      </c>
      <c r="I39" s="63">
        <f t="shared" si="1"/>
        <v>232.35</v>
      </c>
    </row>
    <row r="40" spans="1:9" ht="17.100000000000001" customHeight="1" x14ac:dyDescent="0.25">
      <c r="A40" s="28">
        <v>32</v>
      </c>
      <c r="B40" s="28">
        <v>38869</v>
      </c>
      <c r="C40" s="25" t="s">
        <v>115</v>
      </c>
      <c r="D40" s="28" t="s">
        <v>13</v>
      </c>
      <c r="E40" s="28">
        <v>5</v>
      </c>
      <c r="F40" s="29"/>
      <c r="G40" s="26">
        <v>40.99</v>
      </c>
      <c r="H40" s="63">
        <f t="shared" si="0"/>
        <v>40.99</v>
      </c>
      <c r="I40" s="63">
        <f t="shared" si="1"/>
        <v>204.95000000000002</v>
      </c>
    </row>
    <row r="41" spans="1:9" ht="17.100000000000001" customHeight="1" x14ac:dyDescent="0.25">
      <c r="A41" s="28">
        <v>33</v>
      </c>
      <c r="B41" s="28">
        <v>38872</v>
      </c>
      <c r="C41" s="25" t="s">
        <v>116</v>
      </c>
      <c r="D41" s="28" t="s">
        <v>13</v>
      </c>
      <c r="E41" s="28">
        <v>5</v>
      </c>
      <c r="F41" s="29"/>
      <c r="G41" s="26">
        <v>63.47</v>
      </c>
      <c r="H41" s="63">
        <f t="shared" si="0"/>
        <v>63.47</v>
      </c>
      <c r="I41" s="63">
        <f t="shared" si="1"/>
        <v>317.35000000000002</v>
      </c>
    </row>
    <row r="42" spans="1:9" ht="17.100000000000001" customHeight="1" x14ac:dyDescent="0.25">
      <c r="A42" s="28">
        <v>34</v>
      </c>
      <c r="B42" s="28">
        <v>38871</v>
      </c>
      <c r="C42" s="25" t="s">
        <v>117</v>
      </c>
      <c r="D42" s="28" t="s">
        <v>13</v>
      </c>
      <c r="E42" s="28">
        <v>5</v>
      </c>
      <c r="F42" s="29"/>
      <c r="G42" s="26">
        <v>51.06</v>
      </c>
      <c r="H42" s="63">
        <f t="shared" si="0"/>
        <v>51.06</v>
      </c>
      <c r="I42" s="63">
        <f t="shared" si="1"/>
        <v>255.3</v>
      </c>
    </row>
    <row r="43" spans="1:9" ht="17.100000000000001" customHeight="1" x14ac:dyDescent="0.25">
      <c r="A43" s="28">
        <v>35</v>
      </c>
      <c r="B43" s="28">
        <v>39284</v>
      </c>
      <c r="C43" s="25" t="s">
        <v>118</v>
      </c>
      <c r="D43" s="28" t="s">
        <v>13</v>
      </c>
      <c r="E43" s="28">
        <v>5</v>
      </c>
      <c r="F43" s="29"/>
      <c r="G43" s="26">
        <v>172.34</v>
      </c>
      <c r="H43" s="63">
        <f t="shared" si="0"/>
        <v>172.34</v>
      </c>
      <c r="I43" s="63">
        <f t="shared" si="1"/>
        <v>861.7</v>
      </c>
    </row>
    <row r="44" spans="1:9" ht="17.100000000000001" customHeight="1" x14ac:dyDescent="0.25">
      <c r="A44" s="28">
        <v>36</v>
      </c>
      <c r="B44" s="28">
        <v>39285</v>
      </c>
      <c r="C44" s="25" t="s">
        <v>119</v>
      </c>
      <c r="D44" s="28" t="s">
        <v>13</v>
      </c>
      <c r="E44" s="28">
        <v>5</v>
      </c>
      <c r="F44" s="29"/>
      <c r="G44" s="26">
        <v>174.82</v>
      </c>
      <c r="H44" s="63">
        <f t="shared" si="0"/>
        <v>174.82</v>
      </c>
      <c r="I44" s="63">
        <f t="shared" si="1"/>
        <v>874.09999999999991</v>
      </c>
    </row>
    <row r="45" spans="1:9" ht="17.100000000000001" customHeight="1" x14ac:dyDescent="0.25">
      <c r="A45" s="28">
        <v>37</v>
      </c>
      <c r="B45" s="28">
        <v>20965</v>
      </c>
      <c r="C45" s="25" t="s">
        <v>120</v>
      </c>
      <c r="D45" s="28" t="s">
        <v>13</v>
      </c>
      <c r="E45" s="28">
        <v>5</v>
      </c>
      <c r="F45" s="29">
        <v>60</v>
      </c>
      <c r="G45" s="26">
        <v>30.71</v>
      </c>
      <c r="H45" s="63">
        <f t="shared" si="0"/>
        <v>45.355000000000004</v>
      </c>
      <c r="I45" s="63">
        <f t="shared" si="1"/>
        <v>226.77500000000003</v>
      </c>
    </row>
    <row r="46" spans="1:9" ht="17.100000000000001" customHeight="1" x14ac:dyDescent="0.25">
      <c r="A46" s="28">
        <v>38</v>
      </c>
      <c r="B46" s="28">
        <v>20966</v>
      </c>
      <c r="C46" s="25" t="s">
        <v>121</v>
      </c>
      <c r="D46" s="28" t="s">
        <v>13</v>
      </c>
      <c r="E46" s="28">
        <v>5</v>
      </c>
      <c r="F46" s="29"/>
      <c r="G46" s="26">
        <v>33.07</v>
      </c>
      <c r="H46" s="63">
        <f t="shared" si="0"/>
        <v>33.07</v>
      </c>
      <c r="I46" s="63">
        <f t="shared" si="1"/>
        <v>165.35</v>
      </c>
    </row>
    <row r="47" spans="1:9" ht="17.100000000000001" customHeight="1" x14ac:dyDescent="0.25">
      <c r="A47" s="28">
        <v>39</v>
      </c>
      <c r="B47" s="28">
        <v>36794</v>
      </c>
      <c r="C47" s="25" t="s">
        <v>122</v>
      </c>
      <c r="D47" s="28" t="s">
        <v>13</v>
      </c>
      <c r="E47" s="28">
        <v>23</v>
      </c>
      <c r="F47" s="29">
        <v>150</v>
      </c>
      <c r="G47" s="26">
        <v>131.97999999999999</v>
      </c>
      <c r="H47" s="63">
        <f t="shared" si="0"/>
        <v>140.99</v>
      </c>
      <c r="I47" s="63">
        <f t="shared" si="1"/>
        <v>3242.7700000000004</v>
      </c>
    </row>
    <row r="48" spans="1:9" ht="17.100000000000001" customHeight="1" x14ac:dyDescent="0.25">
      <c r="A48" s="28">
        <v>40</v>
      </c>
      <c r="B48" s="28">
        <v>10426</v>
      </c>
      <c r="C48" s="25" t="s">
        <v>123</v>
      </c>
      <c r="D48" s="28" t="s">
        <v>13</v>
      </c>
      <c r="E48" s="28">
        <v>15</v>
      </c>
      <c r="F48" s="29"/>
      <c r="G48" s="26">
        <v>190.09</v>
      </c>
      <c r="H48" s="63">
        <f t="shared" si="0"/>
        <v>190.09</v>
      </c>
      <c r="I48" s="63">
        <f t="shared" si="1"/>
        <v>2851.35</v>
      </c>
    </row>
    <row r="49" spans="1:9" ht="17.100000000000001" customHeight="1" x14ac:dyDescent="0.25">
      <c r="A49" s="28">
        <v>41</v>
      </c>
      <c r="B49" s="28">
        <v>10429</v>
      </c>
      <c r="C49" s="25" t="s">
        <v>124</v>
      </c>
      <c r="D49" s="28" t="s">
        <v>13</v>
      </c>
      <c r="E49" s="28">
        <v>10</v>
      </c>
      <c r="F49" s="29"/>
      <c r="G49" s="26">
        <v>99.97</v>
      </c>
      <c r="H49" s="63">
        <f t="shared" si="0"/>
        <v>99.97</v>
      </c>
      <c r="I49" s="63">
        <f t="shared" si="1"/>
        <v>999.7</v>
      </c>
    </row>
    <row r="50" spans="1:9" ht="17.100000000000001" customHeight="1" x14ac:dyDescent="0.25">
      <c r="A50" s="28">
        <v>42</v>
      </c>
      <c r="B50" s="28">
        <v>20269</v>
      </c>
      <c r="C50" s="25" t="s">
        <v>125</v>
      </c>
      <c r="D50" s="28" t="s">
        <v>13</v>
      </c>
      <c r="E50" s="28">
        <v>19</v>
      </c>
      <c r="F50" s="29">
        <v>115</v>
      </c>
      <c r="G50" s="26">
        <v>82.39</v>
      </c>
      <c r="H50" s="63">
        <f t="shared" si="0"/>
        <v>98.694999999999993</v>
      </c>
      <c r="I50" s="63">
        <f t="shared" si="1"/>
        <v>1875.2049999999999</v>
      </c>
    </row>
    <row r="51" spans="1:9" ht="17.100000000000001" customHeight="1" x14ac:dyDescent="0.25">
      <c r="A51" s="28">
        <v>43</v>
      </c>
      <c r="B51" s="28">
        <v>3900</v>
      </c>
      <c r="C51" s="25" t="s">
        <v>126</v>
      </c>
      <c r="D51" s="28" t="s">
        <v>13</v>
      </c>
      <c r="E51" s="28">
        <v>18</v>
      </c>
      <c r="F51" s="29"/>
      <c r="G51" s="26">
        <v>41.56</v>
      </c>
      <c r="H51" s="63">
        <f t="shared" si="0"/>
        <v>41.56</v>
      </c>
      <c r="I51" s="63">
        <f t="shared" si="1"/>
        <v>748.08</v>
      </c>
    </row>
    <row r="52" spans="1:9" ht="17.100000000000001" customHeight="1" x14ac:dyDescent="0.25">
      <c r="A52" s="28">
        <v>44</v>
      </c>
      <c r="B52" s="28">
        <v>3846</v>
      </c>
      <c r="C52" s="25" t="s">
        <v>127</v>
      </c>
      <c r="D52" s="28" t="s">
        <v>13</v>
      </c>
      <c r="E52" s="28">
        <v>36</v>
      </c>
      <c r="F52" s="29"/>
      <c r="G52" s="26">
        <v>13.1</v>
      </c>
      <c r="H52" s="63">
        <f t="shared" si="0"/>
        <v>13.1</v>
      </c>
      <c r="I52" s="63">
        <f t="shared" si="1"/>
        <v>471.59999999999997</v>
      </c>
    </row>
    <row r="53" spans="1:9" ht="17.100000000000001" customHeight="1" x14ac:dyDescent="0.25">
      <c r="A53" s="28">
        <v>45</v>
      </c>
      <c r="B53" s="28">
        <v>3886</v>
      </c>
      <c r="C53" s="25" t="s">
        <v>128</v>
      </c>
      <c r="D53" s="28" t="s">
        <v>13</v>
      </c>
      <c r="E53" s="28">
        <v>60</v>
      </c>
      <c r="F53" s="29"/>
      <c r="G53" s="26">
        <v>13.79</v>
      </c>
      <c r="H53" s="63">
        <f t="shared" si="0"/>
        <v>13.79</v>
      </c>
      <c r="I53" s="63">
        <f t="shared" si="1"/>
        <v>827.4</v>
      </c>
    </row>
    <row r="54" spans="1:9" ht="17.100000000000001" customHeight="1" x14ac:dyDescent="0.25">
      <c r="A54" s="28">
        <v>46</v>
      </c>
      <c r="B54" s="28">
        <v>3854</v>
      </c>
      <c r="C54" s="25" t="s">
        <v>129</v>
      </c>
      <c r="D54" s="28" t="s">
        <v>13</v>
      </c>
      <c r="E54" s="28">
        <v>16</v>
      </c>
      <c r="F54" s="29">
        <v>12</v>
      </c>
      <c r="G54" s="26">
        <v>7.66</v>
      </c>
      <c r="H54" s="63">
        <f t="shared" si="0"/>
        <v>9.83</v>
      </c>
      <c r="I54" s="63">
        <f t="shared" si="1"/>
        <v>157.28</v>
      </c>
    </row>
    <row r="55" spans="1:9" ht="17.100000000000001" customHeight="1" x14ac:dyDescent="0.25">
      <c r="A55" s="28">
        <v>47</v>
      </c>
      <c r="B55" s="28">
        <v>3873</v>
      </c>
      <c r="C55" s="25" t="s">
        <v>130</v>
      </c>
      <c r="D55" s="28" t="s">
        <v>13</v>
      </c>
      <c r="E55" s="28">
        <v>80</v>
      </c>
      <c r="F55" s="29">
        <v>15</v>
      </c>
      <c r="G55" s="26">
        <v>10.15</v>
      </c>
      <c r="H55" s="63">
        <f t="shared" si="0"/>
        <v>12.574999999999999</v>
      </c>
      <c r="I55" s="63">
        <f t="shared" si="1"/>
        <v>1006</v>
      </c>
    </row>
    <row r="56" spans="1:9" ht="17.100000000000001" customHeight="1" x14ac:dyDescent="0.25">
      <c r="A56" s="28">
        <v>48</v>
      </c>
      <c r="B56" s="28">
        <v>3847</v>
      </c>
      <c r="C56" s="25" t="s">
        <v>131</v>
      </c>
      <c r="D56" s="28" t="s">
        <v>13</v>
      </c>
      <c r="E56" s="28">
        <v>32</v>
      </c>
      <c r="F56" s="29">
        <v>22</v>
      </c>
      <c r="G56" s="26">
        <v>27.55</v>
      </c>
      <c r="H56" s="63">
        <f t="shared" si="0"/>
        <v>24.774999999999999</v>
      </c>
      <c r="I56" s="63">
        <f t="shared" si="1"/>
        <v>792.8</v>
      </c>
    </row>
    <row r="57" spans="1:9" ht="17.100000000000001" customHeight="1" x14ac:dyDescent="0.25">
      <c r="A57" s="28">
        <v>49</v>
      </c>
      <c r="B57" s="28">
        <v>37461</v>
      </c>
      <c r="C57" s="25" t="s">
        <v>132</v>
      </c>
      <c r="D57" s="28" t="s">
        <v>20</v>
      </c>
      <c r="E57" s="28">
        <v>48</v>
      </c>
      <c r="F57" s="29">
        <v>5.5</v>
      </c>
      <c r="G57" s="26">
        <v>7.14</v>
      </c>
      <c r="H57" s="63">
        <f t="shared" si="0"/>
        <v>6.32</v>
      </c>
      <c r="I57" s="63">
        <f t="shared" si="1"/>
        <v>303.36</v>
      </c>
    </row>
    <row r="58" spans="1:9" ht="17.100000000000001" customHeight="1" x14ac:dyDescent="0.25">
      <c r="A58" s="28">
        <v>50</v>
      </c>
      <c r="B58" s="28">
        <v>37460</v>
      </c>
      <c r="C58" s="25" t="s">
        <v>133</v>
      </c>
      <c r="D58" s="28" t="s">
        <v>20</v>
      </c>
      <c r="E58" s="28">
        <v>48</v>
      </c>
      <c r="F58" s="29">
        <v>9</v>
      </c>
      <c r="G58" s="26">
        <v>9.76</v>
      </c>
      <c r="H58" s="63">
        <f t="shared" si="0"/>
        <v>9.379999999999999</v>
      </c>
      <c r="I58" s="63">
        <f t="shared" si="1"/>
        <v>450.23999999999995</v>
      </c>
    </row>
    <row r="59" spans="1:9" ht="17.100000000000001" customHeight="1" x14ac:dyDescent="0.25">
      <c r="A59" s="28">
        <v>51</v>
      </c>
      <c r="B59" s="28">
        <v>20185</v>
      </c>
      <c r="C59" s="25" t="s">
        <v>134</v>
      </c>
      <c r="D59" s="28" t="s">
        <v>20</v>
      </c>
      <c r="E59" s="28">
        <v>5</v>
      </c>
      <c r="F59" s="29"/>
      <c r="G59" s="26">
        <v>11.61</v>
      </c>
      <c r="H59" s="63">
        <f t="shared" si="0"/>
        <v>11.61</v>
      </c>
      <c r="I59" s="63">
        <f t="shared" si="1"/>
        <v>58.05</v>
      </c>
    </row>
    <row r="60" spans="1:9" ht="17.100000000000001" customHeight="1" x14ac:dyDescent="0.25">
      <c r="A60" s="28">
        <v>52</v>
      </c>
      <c r="B60" s="28">
        <v>20260</v>
      </c>
      <c r="C60" s="25" t="s">
        <v>135</v>
      </c>
      <c r="D60" s="28" t="s">
        <v>13</v>
      </c>
      <c r="E60" s="28">
        <v>5</v>
      </c>
      <c r="F60" s="29"/>
      <c r="G60" s="26">
        <v>9.34</v>
      </c>
      <c r="H60" s="63">
        <f t="shared" si="0"/>
        <v>9.34</v>
      </c>
      <c r="I60" s="63">
        <f t="shared" si="1"/>
        <v>46.7</v>
      </c>
    </row>
    <row r="61" spans="1:9" ht="17.100000000000001" customHeight="1" x14ac:dyDescent="0.25">
      <c r="A61" s="28">
        <v>53</v>
      </c>
      <c r="B61" s="28">
        <v>20078</v>
      </c>
      <c r="C61" s="25" t="s">
        <v>136</v>
      </c>
      <c r="D61" s="28" t="s">
        <v>13</v>
      </c>
      <c r="E61" s="28">
        <v>5</v>
      </c>
      <c r="F61" s="29">
        <v>16</v>
      </c>
      <c r="G61" s="26">
        <v>27.45</v>
      </c>
      <c r="H61" s="63">
        <f t="shared" si="0"/>
        <v>21.725000000000001</v>
      </c>
      <c r="I61" s="63">
        <f t="shared" si="1"/>
        <v>108.625</v>
      </c>
    </row>
    <row r="62" spans="1:9" ht="17.100000000000001" customHeight="1" x14ac:dyDescent="0.25">
      <c r="A62" s="28">
        <v>54</v>
      </c>
      <c r="B62" s="28">
        <v>39897</v>
      </c>
      <c r="C62" s="25" t="s">
        <v>137</v>
      </c>
      <c r="D62" s="28" t="s">
        <v>13</v>
      </c>
      <c r="E62" s="28">
        <v>5</v>
      </c>
      <c r="F62" s="29"/>
      <c r="G62" s="26">
        <v>38.090000000000003</v>
      </c>
      <c r="H62" s="63">
        <f t="shared" si="0"/>
        <v>38.090000000000003</v>
      </c>
      <c r="I62" s="63">
        <f t="shared" si="1"/>
        <v>190.45000000000002</v>
      </c>
    </row>
    <row r="63" spans="1:9" ht="17.100000000000001" customHeight="1" x14ac:dyDescent="0.25">
      <c r="A63" s="28">
        <v>55</v>
      </c>
      <c r="B63" s="28">
        <v>4893</v>
      </c>
      <c r="C63" s="25" t="s">
        <v>138</v>
      </c>
      <c r="D63" s="28" t="s">
        <v>13</v>
      </c>
      <c r="E63" s="28">
        <v>21</v>
      </c>
      <c r="F63" s="29"/>
      <c r="G63" s="26">
        <v>11.68</v>
      </c>
      <c r="H63" s="63">
        <f t="shared" si="0"/>
        <v>11.68</v>
      </c>
      <c r="I63" s="63">
        <f t="shared" si="1"/>
        <v>245.28</v>
      </c>
    </row>
    <row r="64" spans="1:9" ht="17.100000000000001" customHeight="1" x14ac:dyDescent="0.25">
      <c r="A64" s="28">
        <v>56</v>
      </c>
      <c r="B64" s="28">
        <v>4894</v>
      </c>
      <c r="C64" s="25" t="s">
        <v>139</v>
      </c>
      <c r="D64" s="28" t="s">
        <v>13</v>
      </c>
      <c r="E64" s="28">
        <v>21</v>
      </c>
      <c r="F64" s="29"/>
      <c r="G64" s="26">
        <v>10.02</v>
      </c>
      <c r="H64" s="63">
        <f t="shared" si="0"/>
        <v>10.02</v>
      </c>
      <c r="I64" s="63">
        <f t="shared" si="1"/>
        <v>210.42</v>
      </c>
    </row>
    <row r="65" spans="1:9" ht="17.100000000000001" customHeight="1" x14ac:dyDescent="0.25">
      <c r="A65" s="28">
        <v>57</v>
      </c>
      <c r="B65" s="28">
        <v>4890</v>
      </c>
      <c r="C65" s="25" t="s">
        <v>140</v>
      </c>
      <c r="D65" s="28" t="s">
        <v>13</v>
      </c>
      <c r="E65" s="28">
        <v>21</v>
      </c>
      <c r="F65" s="29"/>
      <c r="G65" s="26">
        <v>6.41</v>
      </c>
      <c r="H65" s="63">
        <f t="shared" si="0"/>
        <v>6.41</v>
      </c>
      <c r="I65" s="63">
        <f t="shared" si="1"/>
        <v>134.61000000000001</v>
      </c>
    </row>
    <row r="66" spans="1:9" ht="17.100000000000001" customHeight="1" x14ac:dyDescent="0.25">
      <c r="A66" s="28">
        <v>58</v>
      </c>
      <c r="B66" s="28">
        <v>4888</v>
      </c>
      <c r="C66" s="25" t="s">
        <v>141</v>
      </c>
      <c r="D66" s="28" t="s">
        <v>13</v>
      </c>
      <c r="E66" s="28">
        <v>21</v>
      </c>
      <c r="F66" s="29"/>
      <c r="G66" s="26">
        <v>3.41</v>
      </c>
      <c r="H66" s="63">
        <f t="shared" si="0"/>
        <v>3.41</v>
      </c>
      <c r="I66" s="63">
        <f t="shared" si="1"/>
        <v>71.61</v>
      </c>
    </row>
    <row r="67" spans="1:9" ht="17.100000000000001" customHeight="1" x14ac:dyDescent="0.25">
      <c r="A67" s="28">
        <v>59</v>
      </c>
      <c r="B67" s="28">
        <v>11073</v>
      </c>
      <c r="C67" s="25" t="s">
        <v>142</v>
      </c>
      <c r="D67" s="28" t="s">
        <v>13</v>
      </c>
      <c r="E67" s="28">
        <v>36</v>
      </c>
      <c r="F67" s="29">
        <v>12</v>
      </c>
      <c r="G67" s="26">
        <v>4.9000000000000004</v>
      </c>
      <c r="H67" s="63">
        <f t="shared" si="0"/>
        <v>8.4499999999999993</v>
      </c>
      <c r="I67" s="63">
        <f t="shared" si="1"/>
        <v>304.2</v>
      </c>
    </row>
    <row r="68" spans="1:9" ht="17.100000000000001" customHeight="1" x14ac:dyDescent="0.25">
      <c r="A68" s="28">
        <v>60</v>
      </c>
      <c r="B68" s="28">
        <v>11071</v>
      </c>
      <c r="C68" s="25" t="s">
        <v>143</v>
      </c>
      <c r="D68" s="28" t="s">
        <v>13</v>
      </c>
      <c r="E68" s="28">
        <v>36</v>
      </c>
      <c r="F68" s="29">
        <v>15</v>
      </c>
      <c r="G68" s="26">
        <v>7.94</v>
      </c>
      <c r="H68" s="63">
        <f t="shared" si="0"/>
        <v>11.47</v>
      </c>
      <c r="I68" s="63">
        <f t="shared" si="1"/>
        <v>412.92</v>
      </c>
    </row>
    <row r="69" spans="1:9" ht="17.100000000000001" customHeight="1" x14ac:dyDescent="0.25">
      <c r="A69" s="28">
        <v>61</v>
      </c>
      <c r="B69" s="28">
        <v>11072</v>
      </c>
      <c r="C69" s="25" t="s">
        <v>144</v>
      </c>
      <c r="D69" s="28" t="s">
        <v>13</v>
      </c>
      <c r="E69" s="28">
        <v>44</v>
      </c>
      <c r="F69" s="29">
        <v>8</v>
      </c>
      <c r="G69" s="26">
        <v>2.77</v>
      </c>
      <c r="H69" s="63">
        <f t="shared" si="0"/>
        <v>5.3849999999999998</v>
      </c>
      <c r="I69" s="63">
        <f t="shared" si="1"/>
        <v>236.94</v>
      </c>
    </row>
    <row r="70" spans="1:9" ht="17.100000000000001" customHeight="1" x14ac:dyDescent="0.25">
      <c r="A70" s="28">
        <v>62</v>
      </c>
      <c r="B70" s="28">
        <v>4895</v>
      </c>
      <c r="C70" s="25" t="s">
        <v>145</v>
      </c>
      <c r="D70" s="28" t="s">
        <v>13</v>
      </c>
      <c r="E70" s="28">
        <v>36</v>
      </c>
      <c r="F70" s="29">
        <v>1</v>
      </c>
      <c r="G70" s="26">
        <v>0.54</v>
      </c>
      <c r="H70" s="63">
        <f t="shared" si="0"/>
        <v>0.77</v>
      </c>
      <c r="I70" s="63">
        <f t="shared" si="1"/>
        <v>27.72</v>
      </c>
    </row>
    <row r="71" spans="1:9" ht="17.100000000000001" customHeight="1" x14ac:dyDescent="0.25">
      <c r="A71" s="28">
        <v>63</v>
      </c>
      <c r="B71" s="28">
        <v>4907</v>
      </c>
      <c r="C71" s="25" t="s">
        <v>146</v>
      </c>
      <c r="D71" s="28" t="s">
        <v>13</v>
      </c>
      <c r="E71" s="28">
        <v>24</v>
      </c>
      <c r="F71" s="29"/>
      <c r="G71" s="26">
        <v>32.92</v>
      </c>
      <c r="H71" s="63">
        <f t="shared" si="0"/>
        <v>32.92</v>
      </c>
      <c r="I71" s="63">
        <f t="shared" si="1"/>
        <v>790.08</v>
      </c>
    </row>
    <row r="72" spans="1:9" ht="17.100000000000001" customHeight="1" x14ac:dyDescent="0.25">
      <c r="A72" s="28">
        <v>64</v>
      </c>
      <c r="B72" s="28">
        <v>4902</v>
      </c>
      <c r="C72" s="25" t="s">
        <v>147</v>
      </c>
      <c r="D72" s="28" t="s">
        <v>13</v>
      </c>
      <c r="E72" s="28">
        <v>24</v>
      </c>
      <c r="F72" s="29"/>
      <c r="G72" s="26">
        <v>74.52</v>
      </c>
      <c r="H72" s="63">
        <f t="shared" si="0"/>
        <v>74.52</v>
      </c>
      <c r="I72" s="63">
        <f t="shared" si="1"/>
        <v>1788.48</v>
      </c>
    </row>
    <row r="73" spans="1:9" ht="17.100000000000001" customHeight="1" x14ac:dyDescent="0.25">
      <c r="A73" s="28">
        <v>65</v>
      </c>
      <c r="B73" s="28">
        <v>4908</v>
      </c>
      <c r="C73" s="25" t="s">
        <v>148</v>
      </c>
      <c r="D73" s="28" t="s">
        <v>13</v>
      </c>
      <c r="E73" s="28">
        <v>24</v>
      </c>
      <c r="F73" s="29"/>
      <c r="G73" s="26">
        <v>151.32</v>
      </c>
      <c r="H73" s="63">
        <f t="shared" si="0"/>
        <v>151.32</v>
      </c>
      <c r="I73" s="63">
        <f t="shared" si="1"/>
        <v>3631.68</v>
      </c>
    </row>
    <row r="74" spans="1:9" ht="17.100000000000001" customHeight="1" x14ac:dyDescent="0.25">
      <c r="A74" s="28">
        <v>66</v>
      </c>
      <c r="B74" s="28">
        <v>4896</v>
      </c>
      <c r="C74" s="25" t="s">
        <v>149</v>
      </c>
      <c r="D74" s="28" t="s">
        <v>13</v>
      </c>
      <c r="E74" s="28">
        <v>48</v>
      </c>
      <c r="F74" s="29">
        <v>2</v>
      </c>
      <c r="G74" s="26">
        <v>0.82</v>
      </c>
      <c r="H74" s="63">
        <f t="shared" ref="H74:H121" si="2">AVERAGE(F74:G74)</f>
        <v>1.41</v>
      </c>
      <c r="I74" s="63">
        <f t="shared" ref="I74:I121" si="3">H74*E74</f>
        <v>67.679999999999993</v>
      </c>
    </row>
    <row r="75" spans="1:9" ht="17.100000000000001" customHeight="1" x14ac:dyDescent="0.25">
      <c r="A75" s="28">
        <v>67</v>
      </c>
      <c r="B75" s="28">
        <v>4898</v>
      </c>
      <c r="C75" s="25" t="s">
        <v>150</v>
      </c>
      <c r="D75" s="28" t="s">
        <v>13</v>
      </c>
      <c r="E75" s="28">
        <v>2</v>
      </c>
      <c r="F75" s="29">
        <v>4</v>
      </c>
      <c r="G75" s="26">
        <v>2.56</v>
      </c>
      <c r="H75" s="63">
        <f t="shared" si="2"/>
        <v>3.2800000000000002</v>
      </c>
      <c r="I75" s="63">
        <f t="shared" si="3"/>
        <v>6.5600000000000005</v>
      </c>
    </row>
    <row r="76" spans="1:9" ht="17.100000000000001" customHeight="1" x14ac:dyDescent="0.25">
      <c r="A76" s="28">
        <v>68</v>
      </c>
      <c r="B76" s="28">
        <v>4899</v>
      </c>
      <c r="C76" s="25" t="s">
        <v>151</v>
      </c>
      <c r="D76" s="28" t="s">
        <v>13</v>
      </c>
      <c r="E76" s="28">
        <v>2</v>
      </c>
      <c r="F76" s="29">
        <v>5</v>
      </c>
      <c r="G76" s="26">
        <v>9.39</v>
      </c>
      <c r="H76" s="63">
        <f t="shared" si="2"/>
        <v>7.1950000000000003</v>
      </c>
      <c r="I76" s="63">
        <f t="shared" si="3"/>
        <v>14.39</v>
      </c>
    </row>
    <row r="77" spans="1:9" ht="17.100000000000001" customHeight="1" x14ac:dyDescent="0.25">
      <c r="A77" s="28">
        <v>69</v>
      </c>
      <c r="B77" s="28">
        <v>20271</v>
      </c>
      <c r="C77" s="25" t="s">
        <v>152</v>
      </c>
      <c r="D77" s="28" t="s">
        <v>13</v>
      </c>
      <c r="E77" s="28">
        <v>14</v>
      </c>
      <c r="F77" s="29"/>
      <c r="G77" s="26">
        <v>560.83000000000004</v>
      </c>
      <c r="H77" s="63">
        <f t="shared" si="2"/>
        <v>560.83000000000004</v>
      </c>
      <c r="I77" s="63">
        <f t="shared" si="3"/>
        <v>7851.6200000000008</v>
      </c>
    </row>
    <row r="78" spans="1:9" ht="17.100000000000001" customHeight="1" x14ac:dyDescent="0.25">
      <c r="A78" s="28">
        <v>70</v>
      </c>
      <c r="B78" s="28">
        <v>42717</v>
      </c>
      <c r="C78" s="25" t="s">
        <v>153</v>
      </c>
      <c r="D78" s="28" t="s">
        <v>13</v>
      </c>
      <c r="E78" s="28">
        <v>4</v>
      </c>
      <c r="F78" s="29">
        <v>130</v>
      </c>
      <c r="G78" s="26">
        <v>583.04</v>
      </c>
      <c r="H78" s="63">
        <f t="shared" si="2"/>
        <v>356.52</v>
      </c>
      <c r="I78" s="63">
        <f t="shared" si="3"/>
        <v>1426.08</v>
      </c>
    </row>
    <row r="79" spans="1:9" ht="17.100000000000001" customHeight="1" x14ac:dyDescent="0.25">
      <c r="A79" s="28">
        <v>71</v>
      </c>
      <c r="B79" s="28">
        <v>42718</v>
      </c>
      <c r="C79" s="25" t="s">
        <v>154</v>
      </c>
      <c r="D79" s="28" t="s">
        <v>13</v>
      </c>
      <c r="E79" s="28">
        <v>4</v>
      </c>
      <c r="F79" s="29"/>
      <c r="G79" s="26">
        <v>647.29</v>
      </c>
      <c r="H79" s="63">
        <f t="shared" si="2"/>
        <v>647.29</v>
      </c>
      <c r="I79" s="63">
        <f t="shared" si="3"/>
        <v>2589.16</v>
      </c>
    </row>
    <row r="80" spans="1:9" ht="17.100000000000001" customHeight="1" x14ac:dyDescent="0.25">
      <c r="A80" s="28">
        <v>72</v>
      </c>
      <c r="B80" s="28">
        <v>11825</v>
      </c>
      <c r="C80" s="25" t="s">
        <v>155</v>
      </c>
      <c r="D80" s="28" t="s">
        <v>13</v>
      </c>
      <c r="E80" s="28">
        <v>28</v>
      </c>
      <c r="F80" s="29">
        <v>50</v>
      </c>
      <c r="G80" s="26">
        <v>29.64</v>
      </c>
      <c r="H80" s="63">
        <f t="shared" si="2"/>
        <v>39.82</v>
      </c>
      <c r="I80" s="63">
        <f t="shared" si="3"/>
        <v>1114.96</v>
      </c>
    </row>
    <row r="81" spans="1:9" ht="17.100000000000001" customHeight="1" x14ac:dyDescent="0.25">
      <c r="A81" s="28">
        <v>73</v>
      </c>
      <c r="B81" s="28">
        <v>11764</v>
      </c>
      <c r="C81" s="25" t="s">
        <v>156</v>
      </c>
      <c r="D81" s="28" t="s">
        <v>13</v>
      </c>
      <c r="E81" s="28">
        <v>12</v>
      </c>
      <c r="F81" s="29">
        <v>50</v>
      </c>
      <c r="G81" s="26">
        <v>72.14</v>
      </c>
      <c r="H81" s="63">
        <f t="shared" si="2"/>
        <v>61.07</v>
      </c>
      <c r="I81" s="63">
        <f t="shared" si="3"/>
        <v>732.84</v>
      </c>
    </row>
    <row r="82" spans="1:9" ht="17.100000000000001" customHeight="1" x14ac:dyDescent="0.25">
      <c r="A82" s="28">
        <v>74</v>
      </c>
      <c r="B82" s="28">
        <v>11829</v>
      </c>
      <c r="C82" s="25" t="s">
        <v>157</v>
      </c>
      <c r="D82" s="28" t="s">
        <v>13</v>
      </c>
      <c r="E82" s="28">
        <v>16</v>
      </c>
      <c r="F82" s="29">
        <v>30</v>
      </c>
      <c r="G82" s="26">
        <v>17.29</v>
      </c>
      <c r="H82" s="63">
        <f t="shared" si="2"/>
        <v>23.645</v>
      </c>
      <c r="I82" s="63">
        <f t="shared" si="3"/>
        <v>378.32</v>
      </c>
    </row>
    <row r="83" spans="1:9" ht="17.100000000000001" customHeight="1" x14ac:dyDescent="0.25">
      <c r="A83" s="28">
        <v>75</v>
      </c>
      <c r="B83" s="28">
        <v>11830</v>
      </c>
      <c r="C83" s="25" t="s">
        <v>158</v>
      </c>
      <c r="D83" s="28" t="s">
        <v>13</v>
      </c>
      <c r="E83" s="28">
        <v>26</v>
      </c>
      <c r="F83" s="29">
        <v>30</v>
      </c>
      <c r="G83" s="26">
        <v>18.68</v>
      </c>
      <c r="H83" s="63">
        <f t="shared" si="2"/>
        <v>24.34</v>
      </c>
      <c r="I83" s="63">
        <f t="shared" si="3"/>
        <v>632.84</v>
      </c>
    </row>
    <row r="84" spans="1:9" ht="17.100000000000001" customHeight="1" x14ac:dyDescent="0.25">
      <c r="A84" s="28">
        <v>76</v>
      </c>
      <c r="B84" s="28">
        <v>11777</v>
      </c>
      <c r="C84" s="25" t="s">
        <v>159</v>
      </c>
      <c r="D84" s="28" t="s">
        <v>13</v>
      </c>
      <c r="E84" s="28">
        <v>36</v>
      </c>
      <c r="F84" s="29">
        <v>220</v>
      </c>
      <c r="G84" s="26">
        <v>127.72</v>
      </c>
      <c r="H84" s="63">
        <f t="shared" si="2"/>
        <v>173.86</v>
      </c>
      <c r="I84" s="63">
        <f t="shared" si="3"/>
        <v>6258.9600000000009</v>
      </c>
    </row>
    <row r="85" spans="1:9" ht="17.100000000000001" customHeight="1" x14ac:dyDescent="0.25">
      <c r="A85" s="28">
        <v>77</v>
      </c>
      <c r="B85" s="28">
        <v>11822</v>
      </c>
      <c r="C85" s="25" t="s">
        <v>160</v>
      </c>
      <c r="D85" s="28" t="s">
        <v>13</v>
      </c>
      <c r="E85" s="28">
        <v>5</v>
      </c>
      <c r="F85" s="29">
        <v>70</v>
      </c>
      <c r="G85" s="26">
        <v>25.88</v>
      </c>
      <c r="H85" s="63">
        <f t="shared" si="2"/>
        <v>47.94</v>
      </c>
      <c r="I85" s="63">
        <f t="shared" si="3"/>
        <v>239.7</v>
      </c>
    </row>
    <row r="86" spans="1:9" ht="17.100000000000001" customHeight="1" x14ac:dyDescent="0.25">
      <c r="A86" s="28">
        <v>78</v>
      </c>
      <c r="B86" s="28">
        <v>11831</v>
      </c>
      <c r="C86" s="25" t="s">
        <v>161</v>
      </c>
      <c r="D86" s="28" t="s">
        <v>13</v>
      </c>
      <c r="E86" s="28">
        <v>5</v>
      </c>
      <c r="F86" s="29">
        <v>5</v>
      </c>
      <c r="G86" s="26">
        <v>19.649999999999999</v>
      </c>
      <c r="H86" s="63">
        <f t="shared" si="2"/>
        <v>12.324999999999999</v>
      </c>
      <c r="I86" s="63">
        <f t="shared" si="3"/>
        <v>61.625</v>
      </c>
    </row>
    <row r="87" spans="1:9" ht="17.100000000000001" customHeight="1" x14ac:dyDescent="0.25">
      <c r="A87" s="28">
        <v>79</v>
      </c>
      <c r="B87" s="28">
        <v>41930</v>
      </c>
      <c r="C87" s="25" t="s">
        <v>162</v>
      </c>
      <c r="D87" s="28" t="s">
        <v>20</v>
      </c>
      <c r="E87" s="28">
        <v>5</v>
      </c>
      <c r="F87" s="29">
        <v>85</v>
      </c>
      <c r="G87" s="26">
        <v>109.77</v>
      </c>
      <c r="H87" s="63">
        <f t="shared" si="2"/>
        <v>97.384999999999991</v>
      </c>
      <c r="I87" s="63">
        <f t="shared" si="3"/>
        <v>486.92499999999995</v>
      </c>
    </row>
    <row r="88" spans="1:9" ht="17.100000000000001" customHeight="1" x14ac:dyDescent="0.25">
      <c r="A88" s="28">
        <v>80</v>
      </c>
      <c r="B88" s="28">
        <v>41931</v>
      </c>
      <c r="C88" s="25" t="s">
        <v>163</v>
      </c>
      <c r="D88" s="28" t="s">
        <v>20</v>
      </c>
      <c r="E88" s="28">
        <v>5</v>
      </c>
      <c r="F88" s="29">
        <v>130</v>
      </c>
      <c r="G88" s="26">
        <v>187.18</v>
      </c>
      <c r="H88" s="63">
        <f t="shared" si="2"/>
        <v>158.59</v>
      </c>
      <c r="I88" s="63">
        <f t="shared" si="3"/>
        <v>792.95</v>
      </c>
    </row>
    <row r="89" spans="1:9" ht="17.100000000000001" customHeight="1" x14ac:dyDescent="0.25">
      <c r="A89" s="28">
        <v>81</v>
      </c>
      <c r="B89" s="28">
        <v>41932</v>
      </c>
      <c r="C89" s="25" t="s">
        <v>164</v>
      </c>
      <c r="D89" s="28" t="s">
        <v>20</v>
      </c>
      <c r="E89" s="28">
        <v>5</v>
      </c>
      <c r="F89" s="29"/>
      <c r="G89" s="26">
        <v>302.33999999999997</v>
      </c>
      <c r="H89" s="63">
        <f t="shared" si="2"/>
        <v>302.33999999999997</v>
      </c>
      <c r="I89" s="63">
        <f t="shared" si="3"/>
        <v>1511.6999999999998</v>
      </c>
    </row>
    <row r="90" spans="1:9" ht="17.100000000000001" customHeight="1" x14ac:dyDescent="0.25">
      <c r="A90" s="28">
        <v>82</v>
      </c>
      <c r="B90" s="28">
        <v>41936</v>
      </c>
      <c r="C90" s="25" t="s">
        <v>165</v>
      </c>
      <c r="D90" s="28" t="s">
        <v>20</v>
      </c>
      <c r="E90" s="28">
        <v>5</v>
      </c>
      <c r="F90" s="29"/>
      <c r="G90" s="26">
        <v>73.12</v>
      </c>
      <c r="H90" s="63">
        <f t="shared" si="2"/>
        <v>73.12</v>
      </c>
      <c r="I90" s="63">
        <f t="shared" si="3"/>
        <v>365.6</v>
      </c>
    </row>
    <row r="91" spans="1:9" ht="17.100000000000001" customHeight="1" x14ac:dyDescent="0.25">
      <c r="A91" s="28">
        <v>83</v>
      </c>
      <c r="B91" s="28">
        <v>7720</v>
      </c>
      <c r="C91" s="25" t="s">
        <v>166</v>
      </c>
      <c r="D91" s="28" t="s">
        <v>20</v>
      </c>
      <c r="E91" s="28">
        <v>5</v>
      </c>
      <c r="F91" s="29"/>
      <c r="G91" s="26">
        <v>548.23</v>
      </c>
      <c r="H91" s="63">
        <f t="shared" si="2"/>
        <v>548.23</v>
      </c>
      <c r="I91" s="63">
        <f t="shared" si="3"/>
        <v>2741.15</v>
      </c>
    </row>
    <row r="92" spans="1:9" ht="17.100000000000001" customHeight="1" x14ac:dyDescent="0.25">
      <c r="A92" s="28">
        <v>84</v>
      </c>
      <c r="B92" s="28">
        <v>40335</v>
      </c>
      <c r="C92" s="25" t="s">
        <v>167</v>
      </c>
      <c r="D92" s="28" t="s">
        <v>20</v>
      </c>
      <c r="E92" s="28">
        <v>5</v>
      </c>
      <c r="F92" s="29"/>
      <c r="G92" s="26">
        <v>114.7</v>
      </c>
      <c r="H92" s="63">
        <f t="shared" si="2"/>
        <v>114.7</v>
      </c>
      <c r="I92" s="63">
        <f t="shared" si="3"/>
        <v>573.5</v>
      </c>
    </row>
    <row r="93" spans="1:9" ht="17.100000000000001" customHeight="1" x14ac:dyDescent="0.25">
      <c r="A93" s="28">
        <v>85</v>
      </c>
      <c r="B93" s="28">
        <v>7740</v>
      </c>
      <c r="C93" s="25" t="s">
        <v>168</v>
      </c>
      <c r="D93" s="28" t="s">
        <v>20</v>
      </c>
      <c r="E93" s="28">
        <v>5</v>
      </c>
      <c r="F93" s="29"/>
      <c r="G93" s="26">
        <v>117.64</v>
      </c>
      <c r="H93" s="63">
        <f t="shared" si="2"/>
        <v>117.64</v>
      </c>
      <c r="I93" s="63">
        <f t="shared" si="3"/>
        <v>588.20000000000005</v>
      </c>
    </row>
    <row r="94" spans="1:9" ht="17.100000000000001" customHeight="1" x14ac:dyDescent="0.25">
      <c r="A94" s="28">
        <v>86</v>
      </c>
      <c r="B94" s="28">
        <v>39735</v>
      </c>
      <c r="C94" s="25" t="s">
        <v>169</v>
      </c>
      <c r="D94" s="28" t="s">
        <v>20</v>
      </c>
      <c r="E94" s="28">
        <v>5</v>
      </c>
      <c r="F94" s="29"/>
      <c r="G94" s="26">
        <v>58.47</v>
      </c>
      <c r="H94" s="63">
        <f t="shared" si="2"/>
        <v>58.47</v>
      </c>
      <c r="I94" s="63">
        <f t="shared" si="3"/>
        <v>292.35000000000002</v>
      </c>
    </row>
    <row r="95" spans="1:9" ht="17.100000000000001" customHeight="1" x14ac:dyDescent="0.25">
      <c r="A95" s="28">
        <v>87</v>
      </c>
      <c r="B95" s="28">
        <v>39737</v>
      </c>
      <c r="C95" s="25" t="s">
        <v>170</v>
      </c>
      <c r="D95" s="28" t="s">
        <v>20</v>
      </c>
      <c r="E95" s="28">
        <v>5</v>
      </c>
      <c r="F95" s="29"/>
      <c r="G95" s="26">
        <v>10.64</v>
      </c>
      <c r="H95" s="63">
        <f t="shared" si="2"/>
        <v>10.64</v>
      </c>
      <c r="I95" s="63">
        <f t="shared" si="3"/>
        <v>53.2</v>
      </c>
    </row>
    <row r="96" spans="1:9" ht="17.100000000000001" customHeight="1" x14ac:dyDescent="0.25">
      <c r="A96" s="28">
        <v>88</v>
      </c>
      <c r="B96" s="28">
        <v>39738</v>
      </c>
      <c r="C96" s="25" t="s">
        <v>171</v>
      </c>
      <c r="D96" s="28" t="s">
        <v>20</v>
      </c>
      <c r="E96" s="28">
        <v>5</v>
      </c>
      <c r="F96" s="29"/>
      <c r="G96" s="26">
        <v>3.85</v>
      </c>
      <c r="H96" s="63">
        <f t="shared" si="2"/>
        <v>3.85</v>
      </c>
      <c r="I96" s="63">
        <f t="shared" si="3"/>
        <v>19.25</v>
      </c>
    </row>
    <row r="97" spans="1:9" ht="17.100000000000001" customHeight="1" x14ac:dyDescent="0.25">
      <c r="A97" s="28">
        <v>89</v>
      </c>
      <c r="B97" s="28">
        <v>37449</v>
      </c>
      <c r="C97" s="25" t="s">
        <v>172</v>
      </c>
      <c r="D97" s="28" t="s">
        <v>20</v>
      </c>
      <c r="E97" s="28">
        <v>5</v>
      </c>
      <c r="F97" s="29"/>
      <c r="G97" s="26">
        <v>16.940000000000001</v>
      </c>
      <c r="H97" s="63">
        <f t="shared" si="2"/>
        <v>16.940000000000001</v>
      </c>
      <c r="I97" s="63">
        <f t="shared" si="3"/>
        <v>84.7</v>
      </c>
    </row>
    <row r="98" spans="1:9" ht="17.100000000000001" customHeight="1" x14ac:dyDescent="0.25">
      <c r="A98" s="28">
        <v>90</v>
      </c>
      <c r="B98" s="28">
        <v>37450</v>
      </c>
      <c r="C98" s="25" t="s">
        <v>173</v>
      </c>
      <c r="D98" s="28" t="s">
        <v>20</v>
      </c>
      <c r="E98" s="28">
        <v>5</v>
      </c>
      <c r="F98" s="29"/>
      <c r="G98" s="26">
        <v>23.72</v>
      </c>
      <c r="H98" s="63">
        <f t="shared" si="2"/>
        <v>23.72</v>
      </c>
      <c r="I98" s="63">
        <f t="shared" si="3"/>
        <v>118.6</v>
      </c>
    </row>
    <row r="99" spans="1:9" ht="17.100000000000001" customHeight="1" x14ac:dyDescent="0.25">
      <c r="A99" s="28">
        <v>91</v>
      </c>
      <c r="B99" s="28">
        <v>37451</v>
      </c>
      <c r="C99" s="25" t="s">
        <v>174</v>
      </c>
      <c r="D99" s="28" t="s">
        <v>20</v>
      </c>
      <c r="E99" s="28">
        <v>5</v>
      </c>
      <c r="F99" s="29"/>
      <c r="G99" s="26">
        <v>33.119999999999997</v>
      </c>
      <c r="H99" s="63">
        <f t="shared" si="2"/>
        <v>33.119999999999997</v>
      </c>
      <c r="I99" s="63">
        <f t="shared" si="3"/>
        <v>165.6</v>
      </c>
    </row>
    <row r="100" spans="1:9" ht="17.100000000000001" customHeight="1" x14ac:dyDescent="0.25">
      <c r="A100" s="28">
        <v>92</v>
      </c>
      <c r="B100" s="28">
        <v>12613</v>
      </c>
      <c r="C100" s="25" t="s">
        <v>175</v>
      </c>
      <c r="D100" s="28" t="s">
        <v>13</v>
      </c>
      <c r="E100" s="28">
        <v>5</v>
      </c>
      <c r="F100" s="29"/>
      <c r="G100" s="26">
        <v>16.32</v>
      </c>
      <c r="H100" s="63">
        <f t="shared" si="2"/>
        <v>16.32</v>
      </c>
      <c r="I100" s="63">
        <f t="shared" si="3"/>
        <v>81.599999999999994</v>
      </c>
    </row>
    <row r="101" spans="1:9" ht="17.100000000000001" customHeight="1" x14ac:dyDescent="0.25">
      <c r="A101" s="28">
        <v>93</v>
      </c>
      <c r="B101" s="28">
        <v>1031</v>
      </c>
      <c r="C101" s="25" t="s">
        <v>176</v>
      </c>
      <c r="D101" s="28" t="s">
        <v>13</v>
      </c>
      <c r="E101" s="28">
        <v>5</v>
      </c>
      <c r="F101" s="29"/>
      <c r="G101" s="26">
        <v>9.4600000000000009</v>
      </c>
      <c r="H101" s="63">
        <f t="shared" si="2"/>
        <v>9.4600000000000009</v>
      </c>
      <c r="I101" s="63">
        <f t="shared" si="3"/>
        <v>47.300000000000004</v>
      </c>
    </row>
    <row r="102" spans="1:9" ht="17.100000000000001" customHeight="1" x14ac:dyDescent="0.25">
      <c r="A102" s="28">
        <v>94</v>
      </c>
      <c r="B102" s="28">
        <v>9876</v>
      </c>
      <c r="C102" s="25" t="s">
        <v>177</v>
      </c>
      <c r="D102" s="28" t="s">
        <v>20</v>
      </c>
      <c r="E102" s="28">
        <v>5</v>
      </c>
      <c r="F102" s="29"/>
      <c r="G102" s="26">
        <v>20.16</v>
      </c>
      <c r="H102" s="63">
        <f t="shared" si="2"/>
        <v>20.16</v>
      </c>
      <c r="I102" s="63">
        <f t="shared" si="3"/>
        <v>100.8</v>
      </c>
    </row>
    <row r="103" spans="1:9" ht="17.100000000000001" customHeight="1" x14ac:dyDescent="0.25">
      <c r="A103" s="28">
        <v>95</v>
      </c>
      <c r="B103" s="28">
        <v>9877</v>
      </c>
      <c r="C103" s="25" t="s">
        <v>178</v>
      </c>
      <c r="D103" s="28" t="s">
        <v>20</v>
      </c>
      <c r="E103" s="28">
        <v>5</v>
      </c>
      <c r="F103" s="29"/>
      <c r="G103" s="26">
        <v>70.64</v>
      </c>
      <c r="H103" s="63">
        <f t="shared" si="2"/>
        <v>70.64</v>
      </c>
      <c r="I103" s="63">
        <f t="shared" si="3"/>
        <v>353.2</v>
      </c>
    </row>
    <row r="104" spans="1:9" ht="17.100000000000001" customHeight="1" x14ac:dyDescent="0.25">
      <c r="A104" s="28">
        <v>96</v>
      </c>
      <c r="B104" s="28">
        <v>38052</v>
      </c>
      <c r="C104" s="25" t="s">
        <v>179</v>
      </c>
      <c r="D104" s="28" t="s">
        <v>20</v>
      </c>
      <c r="E104" s="28">
        <v>5</v>
      </c>
      <c r="F104" s="29"/>
      <c r="G104" s="26">
        <v>9.24</v>
      </c>
      <c r="H104" s="63">
        <f t="shared" si="2"/>
        <v>9.24</v>
      </c>
      <c r="I104" s="63">
        <f t="shared" si="3"/>
        <v>46.2</v>
      </c>
    </row>
    <row r="105" spans="1:9" ht="17.100000000000001" customHeight="1" x14ac:dyDescent="0.25">
      <c r="A105" s="28">
        <v>97</v>
      </c>
      <c r="B105" s="28">
        <v>38980</v>
      </c>
      <c r="C105" s="25" t="s">
        <v>180</v>
      </c>
      <c r="D105" s="28" t="s">
        <v>20</v>
      </c>
      <c r="E105" s="28">
        <v>5</v>
      </c>
      <c r="F105" s="29"/>
      <c r="G105" s="26">
        <v>14.67</v>
      </c>
      <c r="H105" s="63">
        <f t="shared" si="2"/>
        <v>14.67</v>
      </c>
      <c r="I105" s="63">
        <f t="shared" si="3"/>
        <v>73.349999999999994</v>
      </c>
    </row>
    <row r="106" spans="1:9" ht="17.100000000000001" customHeight="1" x14ac:dyDescent="0.25">
      <c r="A106" s="28">
        <v>98</v>
      </c>
      <c r="B106" s="28">
        <v>38981</v>
      </c>
      <c r="C106" s="25" t="s">
        <v>181</v>
      </c>
      <c r="D106" s="28" t="s">
        <v>20</v>
      </c>
      <c r="E106" s="28">
        <v>5</v>
      </c>
      <c r="F106" s="29"/>
      <c r="G106" s="26">
        <v>20.309999999999999</v>
      </c>
      <c r="H106" s="63">
        <f t="shared" si="2"/>
        <v>20.309999999999999</v>
      </c>
      <c r="I106" s="63">
        <f t="shared" si="3"/>
        <v>101.55</v>
      </c>
    </row>
    <row r="107" spans="1:9" ht="17.100000000000001" customHeight="1" x14ac:dyDescent="0.25">
      <c r="A107" s="28">
        <v>99</v>
      </c>
      <c r="B107" s="28">
        <v>38982</v>
      </c>
      <c r="C107" s="25" t="s">
        <v>182</v>
      </c>
      <c r="D107" s="28" t="s">
        <v>20</v>
      </c>
      <c r="E107" s="28">
        <v>5</v>
      </c>
      <c r="F107" s="29"/>
      <c r="G107" s="26">
        <v>29.56</v>
      </c>
      <c r="H107" s="63">
        <f t="shared" si="2"/>
        <v>29.56</v>
      </c>
      <c r="I107" s="63">
        <f t="shared" si="3"/>
        <v>147.79999999999998</v>
      </c>
    </row>
    <row r="108" spans="1:9" ht="17.100000000000001" customHeight="1" x14ac:dyDescent="0.25">
      <c r="A108" s="28">
        <v>100</v>
      </c>
      <c r="B108" s="28">
        <v>38032</v>
      </c>
      <c r="C108" s="25" t="s">
        <v>183</v>
      </c>
      <c r="D108" s="28" t="s">
        <v>20</v>
      </c>
      <c r="E108" s="28">
        <v>5</v>
      </c>
      <c r="F108" s="29"/>
      <c r="G108" s="26">
        <v>56.7</v>
      </c>
      <c r="H108" s="63">
        <f t="shared" si="2"/>
        <v>56.7</v>
      </c>
      <c r="I108" s="63">
        <f t="shared" si="3"/>
        <v>283.5</v>
      </c>
    </row>
    <row r="109" spans="1:9" ht="17.100000000000001" customHeight="1" x14ac:dyDescent="0.25">
      <c r="A109" s="28">
        <v>101</v>
      </c>
      <c r="B109" s="28">
        <v>38033</v>
      </c>
      <c r="C109" s="25" t="s">
        <v>184</v>
      </c>
      <c r="D109" s="28" t="s">
        <v>20</v>
      </c>
      <c r="E109" s="28">
        <v>5</v>
      </c>
      <c r="F109" s="29"/>
      <c r="G109" s="26">
        <v>92.78</v>
      </c>
      <c r="H109" s="63">
        <f t="shared" si="2"/>
        <v>92.78</v>
      </c>
      <c r="I109" s="63">
        <f t="shared" si="3"/>
        <v>463.9</v>
      </c>
    </row>
    <row r="110" spans="1:9" ht="17.100000000000001" customHeight="1" x14ac:dyDescent="0.25">
      <c r="A110" s="28">
        <v>102</v>
      </c>
      <c r="B110" s="28">
        <v>38034</v>
      </c>
      <c r="C110" s="25" t="s">
        <v>185</v>
      </c>
      <c r="D110" s="28" t="s">
        <v>20</v>
      </c>
      <c r="E110" s="28">
        <v>500</v>
      </c>
      <c r="F110" s="29"/>
      <c r="G110" s="26">
        <v>153.47999999999999</v>
      </c>
      <c r="H110" s="63">
        <f t="shared" si="2"/>
        <v>153.47999999999999</v>
      </c>
      <c r="I110" s="63">
        <f t="shared" si="3"/>
        <v>76740</v>
      </c>
    </row>
    <row r="111" spans="1:9" ht="17.100000000000001" customHeight="1" x14ac:dyDescent="0.25">
      <c r="A111" s="28">
        <v>103</v>
      </c>
      <c r="B111" s="28">
        <v>9860</v>
      </c>
      <c r="C111" s="25" t="s">
        <v>186</v>
      </c>
      <c r="D111" s="28" t="s">
        <v>20</v>
      </c>
      <c r="E111" s="28">
        <v>150</v>
      </c>
      <c r="F111" s="29"/>
      <c r="G111" s="26">
        <v>46.09</v>
      </c>
      <c r="H111" s="63">
        <f t="shared" si="2"/>
        <v>46.09</v>
      </c>
      <c r="I111" s="63">
        <f t="shared" si="3"/>
        <v>6913.5000000000009</v>
      </c>
    </row>
    <row r="112" spans="1:9" ht="17.100000000000001" customHeight="1" x14ac:dyDescent="0.25">
      <c r="A112" s="28">
        <v>104</v>
      </c>
      <c r="B112" s="28">
        <v>9866</v>
      </c>
      <c r="C112" s="25" t="s">
        <v>187</v>
      </c>
      <c r="D112" s="28" t="s">
        <v>20</v>
      </c>
      <c r="E112" s="28">
        <v>48</v>
      </c>
      <c r="F112" s="29"/>
      <c r="G112" s="26">
        <v>19.3</v>
      </c>
      <c r="H112" s="63">
        <f t="shared" si="2"/>
        <v>19.3</v>
      </c>
      <c r="I112" s="63">
        <f t="shared" si="3"/>
        <v>926.40000000000009</v>
      </c>
    </row>
    <row r="113" spans="1:9" ht="17.100000000000001" customHeight="1" x14ac:dyDescent="0.25">
      <c r="A113" s="28">
        <v>105</v>
      </c>
      <c r="B113" s="28">
        <v>9857</v>
      </c>
      <c r="C113" s="25" t="s">
        <v>188</v>
      </c>
      <c r="D113" s="28" t="s">
        <v>20</v>
      </c>
      <c r="E113" s="28">
        <v>0</v>
      </c>
      <c r="F113" s="29"/>
      <c r="G113" s="26">
        <v>92.85</v>
      </c>
      <c r="H113" s="63">
        <f t="shared" si="2"/>
        <v>92.85</v>
      </c>
      <c r="I113" s="63">
        <f t="shared" si="3"/>
        <v>0</v>
      </c>
    </row>
    <row r="114" spans="1:9" ht="17.100000000000001" customHeight="1" x14ac:dyDescent="0.25">
      <c r="A114" s="28">
        <v>106</v>
      </c>
      <c r="B114" s="28">
        <v>9864</v>
      </c>
      <c r="C114" s="25" t="s">
        <v>189</v>
      </c>
      <c r="D114" s="28" t="s">
        <v>20</v>
      </c>
      <c r="E114" s="28">
        <v>0</v>
      </c>
      <c r="F114" s="29"/>
      <c r="G114" s="26">
        <v>112.09</v>
      </c>
      <c r="H114" s="63">
        <f t="shared" si="2"/>
        <v>112.09</v>
      </c>
      <c r="I114" s="63">
        <f t="shared" si="3"/>
        <v>0</v>
      </c>
    </row>
    <row r="115" spans="1:9" ht="17.100000000000001" customHeight="1" x14ac:dyDescent="0.25">
      <c r="A115" s="28">
        <v>107</v>
      </c>
      <c r="B115" s="28">
        <v>9841</v>
      </c>
      <c r="C115" s="25" t="s">
        <v>190</v>
      </c>
      <c r="D115" s="28" t="s">
        <v>20</v>
      </c>
      <c r="E115" s="28">
        <v>96</v>
      </c>
      <c r="F115" s="29"/>
      <c r="G115" s="26">
        <v>32.450000000000003</v>
      </c>
      <c r="H115" s="63">
        <f t="shared" si="2"/>
        <v>32.450000000000003</v>
      </c>
      <c r="I115" s="63">
        <f t="shared" si="3"/>
        <v>3115.2000000000003</v>
      </c>
    </row>
    <row r="116" spans="1:9" ht="17.100000000000001" customHeight="1" x14ac:dyDescent="0.25">
      <c r="A116" s="28">
        <v>108</v>
      </c>
      <c r="B116" s="28">
        <v>9840</v>
      </c>
      <c r="C116" s="25" t="s">
        <v>191</v>
      </c>
      <c r="D116" s="28" t="s">
        <v>20</v>
      </c>
      <c r="E116" s="28">
        <v>5</v>
      </c>
      <c r="F116" s="29"/>
      <c r="G116" s="26">
        <v>65.959999999999994</v>
      </c>
      <c r="H116" s="63">
        <f t="shared" si="2"/>
        <v>65.959999999999994</v>
      </c>
      <c r="I116" s="63">
        <f t="shared" si="3"/>
        <v>329.79999999999995</v>
      </c>
    </row>
    <row r="117" spans="1:9" ht="17.100000000000001" customHeight="1" x14ac:dyDescent="0.25">
      <c r="A117" s="28">
        <v>109</v>
      </c>
      <c r="B117" s="28">
        <v>20068</v>
      </c>
      <c r="C117" s="25" t="s">
        <v>192</v>
      </c>
      <c r="D117" s="28" t="s">
        <v>20</v>
      </c>
      <c r="E117" s="28">
        <v>5</v>
      </c>
      <c r="F117" s="29"/>
      <c r="G117" s="26">
        <v>14.13</v>
      </c>
      <c r="H117" s="63">
        <f t="shared" si="2"/>
        <v>14.13</v>
      </c>
      <c r="I117" s="63">
        <f t="shared" si="3"/>
        <v>70.650000000000006</v>
      </c>
    </row>
    <row r="118" spans="1:9" ht="17.100000000000001" customHeight="1" x14ac:dyDescent="0.25">
      <c r="A118" s="28">
        <v>110</v>
      </c>
      <c r="B118" s="28">
        <v>9839</v>
      </c>
      <c r="C118" s="25" t="s">
        <v>193</v>
      </c>
      <c r="D118" s="28" t="s">
        <v>20</v>
      </c>
      <c r="E118" s="28">
        <v>5</v>
      </c>
      <c r="F118" s="29"/>
      <c r="G118" s="26">
        <v>18.52</v>
      </c>
      <c r="H118" s="63">
        <f t="shared" si="2"/>
        <v>18.52</v>
      </c>
      <c r="I118" s="63">
        <f t="shared" si="3"/>
        <v>92.6</v>
      </c>
    </row>
    <row r="119" spans="1:9" ht="17.100000000000001" customHeight="1" x14ac:dyDescent="0.25">
      <c r="A119" s="28">
        <v>111</v>
      </c>
      <c r="B119" s="28">
        <v>9868</v>
      </c>
      <c r="C119" s="25" t="s">
        <v>194</v>
      </c>
      <c r="D119" s="28" t="s">
        <v>20</v>
      </c>
      <c r="E119" s="28">
        <v>5</v>
      </c>
      <c r="F119" s="29">
        <v>6</v>
      </c>
      <c r="G119" s="26">
        <v>3.69</v>
      </c>
      <c r="H119" s="63">
        <f t="shared" si="2"/>
        <v>4.8449999999999998</v>
      </c>
      <c r="I119" s="63">
        <f t="shared" si="3"/>
        <v>24.224999999999998</v>
      </c>
    </row>
    <row r="120" spans="1:9" ht="17.100000000000001" customHeight="1" x14ac:dyDescent="0.25">
      <c r="A120" s="28">
        <v>112</v>
      </c>
      <c r="B120" s="28">
        <v>9869</v>
      </c>
      <c r="C120" s="25" t="s">
        <v>195</v>
      </c>
      <c r="D120" s="28" t="s">
        <v>20</v>
      </c>
      <c r="E120" s="28">
        <v>5</v>
      </c>
      <c r="F120" s="29">
        <v>10</v>
      </c>
      <c r="G120" s="26">
        <v>8.2799999999999994</v>
      </c>
      <c r="H120" s="63">
        <f t="shared" si="2"/>
        <v>9.14</v>
      </c>
      <c r="I120" s="63">
        <f t="shared" si="3"/>
        <v>45.7</v>
      </c>
    </row>
    <row r="121" spans="1:9" ht="17.100000000000001" customHeight="1" x14ac:dyDescent="0.25">
      <c r="A121" s="28">
        <v>113</v>
      </c>
      <c r="B121" s="28">
        <v>9873</v>
      </c>
      <c r="C121" s="25" t="s">
        <v>196</v>
      </c>
      <c r="D121" s="28" t="s">
        <v>20</v>
      </c>
      <c r="E121" s="28">
        <v>24</v>
      </c>
      <c r="F121" s="29">
        <v>32</v>
      </c>
      <c r="G121" s="26">
        <v>23.31</v>
      </c>
      <c r="H121" s="63">
        <f t="shared" si="2"/>
        <v>27.655000000000001</v>
      </c>
      <c r="I121" s="63">
        <f t="shared" si="3"/>
        <v>663.72</v>
      </c>
    </row>
    <row r="122" spans="1:9" ht="15.75" x14ac:dyDescent="0.25">
      <c r="A122" s="121" t="s">
        <v>310</v>
      </c>
      <c r="B122" s="121"/>
      <c r="C122" s="121"/>
      <c r="D122" s="121"/>
      <c r="E122" s="121"/>
      <c r="F122" s="121"/>
      <c r="G122" s="121"/>
      <c r="H122" s="121"/>
      <c r="I122" s="63">
        <f>SUM(I9:I121)</f>
        <v>205907.45500000002</v>
      </c>
    </row>
    <row r="123" spans="1:9" ht="15.75" x14ac:dyDescent="0.25">
      <c r="A123" s="18"/>
      <c r="B123" s="18"/>
      <c r="C123" s="20"/>
      <c r="D123" s="18"/>
      <c r="E123" s="23"/>
      <c r="F123" s="17"/>
      <c r="G123" s="16"/>
    </row>
    <row r="124" spans="1:9" ht="15.75" x14ac:dyDescent="0.25">
      <c r="A124" s="120"/>
      <c r="B124" s="120"/>
      <c r="C124" s="120"/>
      <c r="D124" s="120"/>
      <c r="E124" s="120"/>
      <c r="F124" s="120"/>
      <c r="G124" s="16"/>
    </row>
    <row r="125" spans="1:9" ht="15.75" x14ac:dyDescent="0.25">
      <c r="A125" s="24"/>
      <c r="B125" s="24"/>
      <c r="C125" s="24"/>
      <c r="D125" s="24"/>
      <c r="E125" s="24"/>
      <c r="F125" s="24"/>
      <c r="G125" s="16"/>
    </row>
    <row r="126" spans="1:9" ht="15.75" x14ac:dyDescent="0.25">
      <c r="A126" s="16"/>
      <c r="B126" s="16"/>
      <c r="C126" s="16"/>
      <c r="D126" s="16"/>
      <c r="E126" s="23"/>
      <c r="F126" s="17"/>
      <c r="G126" s="16"/>
    </row>
    <row r="127" spans="1:9" ht="15.75" x14ac:dyDescent="0.25">
      <c r="A127" s="118"/>
      <c r="B127" s="118"/>
      <c r="C127" s="118"/>
      <c r="D127" s="118"/>
      <c r="E127" s="118"/>
      <c r="F127" s="118"/>
      <c r="G127" s="16"/>
    </row>
    <row r="128" spans="1:9" ht="15.75" x14ac:dyDescent="0.25">
      <c r="A128" s="119"/>
      <c r="B128" s="119"/>
      <c r="C128" s="119"/>
      <c r="D128" s="119"/>
      <c r="E128" s="119"/>
      <c r="F128" s="119"/>
      <c r="G128" s="16"/>
    </row>
  </sheetData>
  <mergeCells count="9">
    <mergeCell ref="A3:I3"/>
    <mergeCell ref="A2:I2"/>
    <mergeCell ref="A122:H122"/>
    <mergeCell ref="A127:F127"/>
    <mergeCell ref="A128:F128"/>
    <mergeCell ref="A124:F124"/>
    <mergeCell ref="A7:I7"/>
    <mergeCell ref="A5:I5"/>
    <mergeCell ref="A4:I4"/>
  </mergeCells>
  <pageMargins left="0.25" right="0.25" top="0.75" bottom="0.75" header="0.3" footer="0.3"/>
  <pageSetup paperSize="9" scale="7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workbookViewId="0">
      <selection activeCell="H9" sqref="H9"/>
    </sheetView>
  </sheetViews>
  <sheetFormatPr defaultRowHeight="15" x14ac:dyDescent="0.25"/>
  <cols>
    <col min="1" max="1" width="8" customWidth="1"/>
    <col min="2" max="2" width="9" customWidth="1"/>
    <col min="3" max="3" width="52.140625" customWidth="1"/>
    <col min="4" max="4" width="13.140625" customWidth="1"/>
    <col min="5" max="5" width="12.28515625" customWidth="1"/>
    <col min="6" max="6" width="10" bestFit="1" customWidth="1"/>
    <col min="7" max="7" width="8.140625" bestFit="1" customWidth="1"/>
    <col min="8" max="8" width="12.28515625" style="84" customWidth="1"/>
    <col min="9" max="9" width="12.140625" style="95" customWidth="1"/>
  </cols>
  <sheetData>
    <row r="1" spans="1:9" ht="15.75" x14ac:dyDescent="0.25">
      <c r="A1" s="33"/>
      <c r="B1" s="33"/>
      <c r="C1" s="37"/>
      <c r="D1" s="33"/>
      <c r="E1" s="31"/>
      <c r="F1" s="30"/>
      <c r="G1" s="30"/>
    </row>
    <row r="2" spans="1:9" ht="15.75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</row>
    <row r="3" spans="1:9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</row>
    <row r="4" spans="1:9" ht="15.75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</row>
    <row r="5" spans="1:9" ht="15.75" x14ac:dyDescent="0.25">
      <c r="A5" s="115" t="s">
        <v>3</v>
      </c>
      <c r="B5" s="115"/>
      <c r="C5" s="115"/>
      <c r="D5" s="115"/>
      <c r="E5" s="115"/>
      <c r="F5" s="115"/>
      <c r="G5" s="115"/>
      <c r="H5" s="115"/>
      <c r="I5" s="115"/>
    </row>
    <row r="6" spans="1:9" ht="15.75" x14ac:dyDescent="0.25">
      <c r="A6" s="33"/>
      <c r="B6" s="31"/>
      <c r="C6" s="38"/>
      <c r="D6" s="33"/>
      <c r="E6" s="31"/>
      <c r="F6" s="30"/>
      <c r="G6" s="30"/>
    </row>
    <row r="7" spans="1:9" ht="15.75" x14ac:dyDescent="0.25">
      <c r="A7" s="123" t="s">
        <v>197</v>
      </c>
      <c r="B7" s="123"/>
      <c r="C7" s="123"/>
      <c r="D7" s="123"/>
      <c r="E7" s="123"/>
      <c r="F7" s="123"/>
      <c r="G7" s="123"/>
      <c r="H7" s="123"/>
      <c r="I7" s="123"/>
    </row>
    <row r="8" spans="1:9" s="106" customFormat="1" ht="42.75" customHeight="1" x14ac:dyDescent="0.25">
      <c r="A8" s="107" t="s">
        <v>5</v>
      </c>
      <c r="B8" s="107" t="s">
        <v>6</v>
      </c>
      <c r="C8" s="107" t="s">
        <v>198</v>
      </c>
      <c r="D8" s="107" t="s">
        <v>8</v>
      </c>
      <c r="E8" s="103" t="s">
        <v>9</v>
      </c>
      <c r="F8" s="103" t="s">
        <v>10</v>
      </c>
      <c r="G8" s="107" t="s">
        <v>11</v>
      </c>
      <c r="H8" s="107" t="s">
        <v>305</v>
      </c>
      <c r="I8" s="114" t="s">
        <v>316</v>
      </c>
    </row>
    <row r="9" spans="1:9" ht="17.100000000000001" customHeight="1" x14ac:dyDescent="0.25">
      <c r="A9" s="40">
        <v>1</v>
      </c>
      <c r="B9" s="40">
        <v>20212</v>
      </c>
      <c r="C9" s="42" t="s">
        <v>199</v>
      </c>
      <c r="D9" s="40" t="s">
        <v>20</v>
      </c>
      <c r="E9" s="40">
        <v>5</v>
      </c>
      <c r="F9" s="41"/>
      <c r="G9" s="44">
        <v>23.66</v>
      </c>
      <c r="H9" s="63">
        <f>AVERAGE(F9:G9)</f>
        <v>23.66</v>
      </c>
      <c r="I9" s="63">
        <f>H9*E9</f>
        <v>118.3</v>
      </c>
    </row>
    <row r="10" spans="1:9" ht="17.100000000000001" customHeight="1" x14ac:dyDescent="0.25">
      <c r="A10" s="40">
        <v>2</v>
      </c>
      <c r="B10" s="40">
        <v>4400</v>
      </c>
      <c r="C10" s="42" t="s">
        <v>200</v>
      </c>
      <c r="D10" s="40" t="s">
        <v>20</v>
      </c>
      <c r="E10" s="40">
        <v>5</v>
      </c>
      <c r="F10" s="41"/>
      <c r="G10" s="44">
        <v>22.04</v>
      </c>
      <c r="H10" s="63">
        <f t="shared" ref="H10:H21" si="0">AVERAGE(F10:G10)</f>
        <v>22.04</v>
      </c>
      <c r="I10" s="63">
        <f t="shared" ref="I10:I21" si="1">H10*E10</f>
        <v>110.19999999999999</v>
      </c>
    </row>
    <row r="11" spans="1:9" ht="17.100000000000001" customHeight="1" x14ac:dyDescent="0.25">
      <c r="A11" s="40">
        <v>3</v>
      </c>
      <c r="B11" s="40">
        <v>4433</v>
      </c>
      <c r="C11" s="42" t="s">
        <v>201</v>
      </c>
      <c r="D11" s="40" t="s">
        <v>20</v>
      </c>
      <c r="E11" s="40">
        <v>5</v>
      </c>
      <c r="F11" s="41"/>
      <c r="G11" s="44">
        <v>27.08</v>
      </c>
      <c r="H11" s="63">
        <f t="shared" si="0"/>
        <v>27.08</v>
      </c>
      <c r="I11" s="63">
        <f t="shared" si="1"/>
        <v>135.39999999999998</v>
      </c>
    </row>
    <row r="12" spans="1:9" ht="17.100000000000001" customHeight="1" x14ac:dyDescent="0.25">
      <c r="A12" s="40">
        <v>4</v>
      </c>
      <c r="B12" s="40">
        <v>3288</v>
      </c>
      <c r="C12" s="42" t="s">
        <v>203</v>
      </c>
      <c r="D12" s="40" t="s">
        <v>20</v>
      </c>
      <c r="E12" s="40">
        <v>400</v>
      </c>
      <c r="F12" s="41">
        <v>3</v>
      </c>
      <c r="G12" s="44">
        <v>4</v>
      </c>
      <c r="H12" s="63">
        <f t="shared" si="0"/>
        <v>3.5</v>
      </c>
      <c r="I12" s="63">
        <f t="shared" si="1"/>
        <v>1400</v>
      </c>
    </row>
    <row r="13" spans="1:9" ht="17.100000000000001" customHeight="1" x14ac:dyDescent="0.25">
      <c r="A13" s="40">
        <v>5</v>
      </c>
      <c r="B13" s="40">
        <v>27.47</v>
      </c>
      <c r="C13" s="42" t="s">
        <v>205</v>
      </c>
      <c r="D13" s="40" t="s">
        <v>13</v>
      </c>
      <c r="E13" s="40">
        <v>150</v>
      </c>
      <c r="F13" s="41">
        <v>26</v>
      </c>
      <c r="G13" s="44">
        <v>21.51</v>
      </c>
      <c r="H13" s="63">
        <f t="shared" si="0"/>
        <v>23.755000000000003</v>
      </c>
      <c r="I13" s="63">
        <f t="shared" si="1"/>
        <v>3563.2500000000005</v>
      </c>
    </row>
    <row r="14" spans="1:9" ht="17.100000000000001" customHeight="1" x14ac:dyDescent="0.25">
      <c r="A14" s="40">
        <v>6</v>
      </c>
      <c r="B14" s="40">
        <v>13587</v>
      </c>
      <c r="C14" s="42" t="s">
        <v>206</v>
      </c>
      <c r="D14" s="40" t="s">
        <v>20</v>
      </c>
      <c r="E14" s="40">
        <v>5</v>
      </c>
      <c r="F14" s="41">
        <v>2.2999999999999998</v>
      </c>
      <c r="G14" s="44">
        <v>2.41</v>
      </c>
      <c r="H14" s="63">
        <f t="shared" si="0"/>
        <v>2.355</v>
      </c>
      <c r="I14" s="63">
        <f t="shared" si="1"/>
        <v>11.775</v>
      </c>
    </row>
    <row r="15" spans="1:9" ht="17.100000000000001" customHeight="1" x14ac:dyDescent="0.25">
      <c r="A15" s="40">
        <v>7</v>
      </c>
      <c r="B15" s="40">
        <v>20205</v>
      </c>
      <c r="C15" s="42" t="s">
        <v>207</v>
      </c>
      <c r="D15" s="40" t="s">
        <v>20</v>
      </c>
      <c r="E15" s="40">
        <v>5</v>
      </c>
      <c r="F15" s="41">
        <v>8</v>
      </c>
      <c r="G15" s="44">
        <v>3.52</v>
      </c>
      <c r="H15" s="63">
        <f t="shared" si="0"/>
        <v>5.76</v>
      </c>
      <c r="I15" s="63">
        <f t="shared" si="1"/>
        <v>28.799999999999997</v>
      </c>
    </row>
    <row r="16" spans="1:9" ht="17.100000000000001" customHeight="1" x14ac:dyDescent="0.25">
      <c r="A16" s="40">
        <v>8</v>
      </c>
      <c r="B16" s="40">
        <v>6189</v>
      </c>
      <c r="C16" s="42" t="s">
        <v>208</v>
      </c>
      <c r="D16" s="40" t="s">
        <v>202</v>
      </c>
      <c r="E16" s="40">
        <v>5</v>
      </c>
      <c r="F16" s="41"/>
      <c r="G16" s="44">
        <v>28.56</v>
      </c>
      <c r="H16" s="63">
        <f t="shared" si="0"/>
        <v>28.56</v>
      </c>
      <c r="I16" s="63">
        <f t="shared" si="1"/>
        <v>142.79999999999998</v>
      </c>
    </row>
    <row r="17" spans="1:9" ht="17.100000000000001" customHeight="1" x14ac:dyDescent="0.25">
      <c r="A17" s="40">
        <v>9</v>
      </c>
      <c r="B17" s="40">
        <v>3990</v>
      </c>
      <c r="C17" s="42" t="s">
        <v>209</v>
      </c>
      <c r="D17" s="40" t="s">
        <v>20</v>
      </c>
      <c r="E17" s="40">
        <v>5</v>
      </c>
      <c r="F17" s="41"/>
      <c r="G17" s="44">
        <v>23.8</v>
      </c>
      <c r="H17" s="63">
        <f t="shared" si="0"/>
        <v>23.8</v>
      </c>
      <c r="I17" s="63">
        <f t="shared" si="1"/>
        <v>119</v>
      </c>
    </row>
    <row r="18" spans="1:9" ht="17.100000000000001" customHeight="1" x14ac:dyDescent="0.25">
      <c r="A18" s="40">
        <v>10</v>
      </c>
      <c r="B18" s="40">
        <v>6193</v>
      </c>
      <c r="C18" s="42" t="s">
        <v>210</v>
      </c>
      <c r="D18" s="40" t="s">
        <v>20</v>
      </c>
      <c r="E18" s="40">
        <v>5</v>
      </c>
      <c r="F18" s="41"/>
      <c r="G18" s="44">
        <v>19.57</v>
      </c>
      <c r="H18" s="63">
        <f t="shared" si="0"/>
        <v>19.57</v>
      </c>
      <c r="I18" s="63">
        <f t="shared" si="1"/>
        <v>97.85</v>
      </c>
    </row>
    <row r="19" spans="1:9" ht="17.100000000000001" customHeight="1" x14ac:dyDescent="0.25">
      <c r="A19" s="40">
        <v>11</v>
      </c>
      <c r="B19" s="40">
        <v>6212</v>
      </c>
      <c r="C19" s="42" t="s">
        <v>208</v>
      </c>
      <c r="D19" s="40" t="s">
        <v>20</v>
      </c>
      <c r="E19" s="40">
        <v>5</v>
      </c>
      <c r="F19" s="41"/>
      <c r="G19" s="44">
        <v>7.32</v>
      </c>
      <c r="H19" s="63">
        <f t="shared" si="0"/>
        <v>7.32</v>
      </c>
      <c r="I19" s="63">
        <f t="shared" si="1"/>
        <v>36.6</v>
      </c>
    </row>
    <row r="20" spans="1:9" ht="17.100000000000001" customHeight="1" x14ac:dyDescent="0.25">
      <c r="A20" s="40">
        <v>12</v>
      </c>
      <c r="B20" s="40">
        <v>3286</v>
      </c>
      <c r="C20" s="42" t="s">
        <v>211</v>
      </c>
      <c r="D20" s="40" t="s">
        <v>202</v>
      </c>
      <c r="E20" s="40">
        <v>5</v>
      </c>
      <c r="F20" s="41"/>
      <c r="G20" s="44">
        <v>52.94</v>
      </c>
      <c r="H20" s="63">
        <f t="shared" si="0"/>
        <v>52.94</v>
      </c>
      <c r="I20" s="63">
        <f t="shared" si="1"/>
        <v>264.7</v>
      </c>
    </row>
    <row r="21" spans="1:9" ht="17.100000000000001" customHeight="1" x14ac:dyDescent="0.25">
      <c r="A21" s="40">
        <v>13</v>
      </c>
      <c r="B21" s="40">
        <v>3283</v>
      </c>
      <c r="C21" s="42" t="s">
        <v>212</v>
      </c>
      <c r="D21" s="40" t="s">
        <v>202</v>
      </c>
      <c r="E21" s="40">
        <v>5</v>
      </c>
      <c r="F21" s="41">
        <v>17</v>
      </c>
      <c r="G21" s="44">
        <v>16.8</v>
      </c>
      <c r="H21" s="63">
        <f t="shared" si="0"/>
        <v>16.899999999999999</v>
      </c>
      <c r="I21" s="63">
        <f t="shared" si="1"/>
        <v>84.5</v>
      </c>
    </row>
    <row r="22" spans="1:9" ht="15.75" x14ac:dyDescent="0.25">
      <c r="A22" s="121" t="s">
        <v>310</v>
      </c>
      <c r="B22" s="121"/>
      <c r="C22" s="121"/>
      <c r="D22" s="121"/>
      <c r="E22" s="121"/>
      <c r="F22" s="121"/>
      <c r="G22" s="121"/>
      <c r="H22" s="121"/>
      <c r="I22" s="63">
        <f>SUM(I9:I21)</f>
        <v>6113.1750000000011</v>
      </c>
    </row>
    <row r="23" spans="1:9" ht="15.75" x14ac:dyDescent="0.25">
      <c r="A23" s="32"/>
      <c r="B23" s="32"/>
      <c r="C23" s="36"/>
      <c r="D23" s="32"/>
      <c r="E23" s="39"/>
      <c r="F23" s="31"/>
      <c r="G23" s="30"/>
    </row>
    <row r="24" spans="1:9" ht="15.75" x14ac:dyDescent="0.25">
      <c r="A24" s="120"/>
      <c r="B24" s="120"/>
      <c r="C24" s="120"/>
      <c r="D24" s="120"/>
      <c r="E24" s="120"/>
      <c r="F24" s="120"/>
    </row>
    <row r="25" spans="1:9" ht="15.75" x14ac:dyDescent="0.25">
      <c r="A25" s="43"/>
      <c r="B25" s="43"/>
      <c r="C25" s="43"/>
      <c r="D25" s="43"/>
      <c r="E25" s="43"/>
      <c r="F25" s="43"/>
    </row>
    <row r="26" spans="1:9" ht="15.75" x14ac:dyDescent="0.25">
      <c r="A26" s="34"/>
      <c r="B26" s="34"/>
      <c r="C26" s="35"/>
      <c r="D26" s="34"/>
      <c r="E26" s="39"/>
      <c r="F26" s="31"/>
    </row>
    <row r="27" spans="1:9" ht="15.75" x14ac:dyDescent="0.25">
      <c r="A27" s="118"/>
      <c r="B27" s="118"/>
      <c r="C27" s="118"/>
      <c r="D27" s="118"/>
      <c r="E27" s="118"/>
      <c r="F27" s="118"/>
    </row>
    <row r="28" spans="1:9" ht="15.75" x14ac:dyDescent="0.25">
      <c r="A28" s="119"/>
      <c r="B28" s="119"/>
      <c r="C28" s="119"/>
      <c r="D28" s="119"/>
      <c r="E28" s="119"/>
      <c r="F28" s="119"/>
    </row>
    <row r="29" spans="1:9" x14ac:dyDescent="0.25">
      <c r="A29" s="30"/>
      <c r="B29" s="30"/>
      <c r="C29" s="30"/>
      <c r="D29" s="30"/>
      <c r="E29" s="30"/>
      <c r="F29" s="30"/>
    </row>
  </sheetData>
  <mergeCells count="9">
    <mergeCell ref="A28:F28"/>
    <mergeCell ref="A24:F24"/>
    <mergeCell ref="A7:I7"/>
    <mergeCell ref="A22:H22"/>
    <mergeCell ref="A2:I2"/>
    <mergeCell ref="A3:I3"/>
    <mergeCell ref="A4:I4"/>
    <mergeCell ref="A5:I5"/>
    <mergeCell ref="A27:F2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workbookViewId="0">
      <selection activeCell="L15" sqref="L15"/>
    </sheetView>
  </sheetViews>
  <sheetFormatPr defaultRowHeight="15" x14ac:dyDescent="0.25"/>
  <cols>
    <col min="1" max="1" width="8" customWidth="1"/>
    <col min="2" max="2" width="9" customWidth="1"/>
    <col min="3" max="3" width="52.140625" customWidth="1"/>
    <col min="4" max="4" width="13.140625" customWidth="1"/>
    <col min="5" max="6" width="12.28515625" customWidth="1"/>
    <col min="7" max="7" width="9.140625" bestFit="1" customWidth="1"/>
    <col min="8" max="8" width="10.28515625" style="92" bestFit="1" customWidth="1"/>
    <col min="9" max="9" width="10.28515625" style="92" customWidth="1"/>
    <col min="10" max="10" width="9.140625" style="89" bestFit="1" customWidth="1"/>
    <col min="11" max="11" width="14.28515625" style="84" customWidth="1"/>
  </cols>
  <sheetData>
    <row r="1" spans="1:11" ht="15.75" x14ac:dyDescent="0.25">
      <c r="A1" s="48"/>
      <c r="B1" s="48"/>
      <c r="C1" s="52"/>
      <c r="D1" s="48"/>
      <c r="E1" s="46"/>
      <c r="F1" s="45"/>
      <c r="G1" s="45"/>
    </row>
    <row r="2" spans="1:11" ht="15.75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15.75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15.75" x14ac:dyDescent="0.25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ht="15.75" x14ac:dyDescent="0.25">
      <c r="A6" s="48"/>
      <c r="B6" s="46"/>
      <c r="C6" s="53"/>
      <c r="D6" s="48"/>
      <c r="E6" s="46"/>
      <c r="F6" s="45"/>
      <c r="G6" s="45"/>
    </row>
    <row r="7" spans="1:11" ht="15.75" x14ac:dyDescent="0.25">
      <c r="A7" s="124" t="s">
        <v>213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s="106" customFormat="1" ht="44.25" customHeight="1" x14ac:dyDescent="0.25">
      <c r="A8" s="102" t="s">
        <v>5</v>
      </c>
      <c r="B8" s="102" t="s">
        <v>6</v>
      </c>
      <c r="C8" s="102" t="s">
        <v>7</v>
      </c>
      <c r="D8" s="102" t="s">
        <v>8</v>
      </c>
      <c r="E8" s="102" t="s">
        <v>9</v>
      </c>
      <c r="F8" s="103" t="s">
        <v>10</v>
      </c>
      <c r="G8" s="102" t="s">
        <v>11</v>
      </c>
      <c r="H8" s="104" t="s">
        <v>307</v>
      </c>
      <c r="I8" s="104" t="s">
        <v>309</v>
      </c>
      <c r="J8" s="105" t="s">
        <v>305</v>
      </c>
      <c r="K8" s="101" t="s">
        <v>316</v>
      </c>
    </row>
    <row r="9" spans="1:11" s="88" customFormat="1" ht="17.100000000000001" customHeight="1" x14ac:dyDescent="0.25">
      <c r="A9" s="28">
        <v>1</v>
      </c>
      <c r="B9" s="93"/>
      <c r="C9" s="15" t="s">
        <v>214</v>
      </c>
      <c r="D9" s="79" t="s">
        <v>13</v>
      </c>
      <c r="E9" s="28">
        <v>105</v>
      </c>
      <c r="F9" s="29">
        <v>13</v>
      </c>
      <c r="G9" s="87"/>
      <c r="H9" s="87">
        <v>9.4499999999999993</v>
      </c>
      <c r="I9" s="87"/>
      <c r="J9" s="94">
        <f>AVERAGE(F9:H9)</f>
        <v>11.225</v>
      </c>
      <c r="K9" s="87">
        <f>J9*E9</f>
        <v>1178.625</v>
      </c>
    </row>
    <row r="10" spans="1:11" ht="17.100000000000001" customHeight="1" x14ac:dyDescent="0.25">
      <c r="A10" s="57">
        <v>2</v>
      </c>
      <c r="B10" s="61">
        <v>12</v>
      </c>
      <c r="C10" s="58" t="s">
        <v>215</v>
      </c>
      <c r="D10" s="55" t="s">
        <v>13</v>
      </c>
      <c r="E10" s="57">
        <v>35</v>
      </c>
      <c r="F10" s="59">
        <v>7.5</v>
      </c>
      <c r="G10" s="63">
        <v>8</v>
      </c>
      <c r="H10" s="87"/>
      <c r="I10" s="87"/>
      <c r="J10" s="94">
        <f t="shared" ref="J10:J35" si="0">AVERAGE(F10:H10)</f>
        <v>7.75</v>
      </c>
      <c r="K10" s="87">
        <f t="shared" ref="K10:K35" si="1">J10*E10</f>
        <v>271.25</v>
      </c>
    </row>
    <row r="11" spans="1:11" ht="17.100000000000001" customHeight="1" x14ac:dyDescent="0.25">
      <c r="A11" s="57">
        <v>3</v>
      </c>
      <c r="B11" s="61">
        <v>38392</v>
      </c>
      <c r="C11" s="60" t="s">
        <v>216</v>
      </c>
      <c r="D11" s="55" t="s">
        <v>13</v>
      </c>
      <c r="E11" s="57">
        <v>23</v>
      </c>
      <c r="F11" s="59">
        <v>50</v>
      </c>
      <c r="G11" s="63">
        <v>50.52</v>
      </c>
      <c r="H11" s="87"/>
      <c r="I11" s="87"/>
      <c r="J11" s="94">
        <f t="shared" si="0"/>
        <v>50.260000000000005</v>
      </c>
      <c r="K11" s="87">
        <f t="shared" si="1"/>
        <v>1155.98</v>
      </c>
    </row>
    <row r="12" spans="1:11" s="88" customFormat="1" ht="17.100000000000001" customHeight="1" x14ac:dyDescent="0.25">
      <c r="A12" s="28">
        <v>4</v>
      </c>
      <c r="B12" s="93"/>
      <c r="C12" s="15" t="s">
        <v>217</v>
      </c>
      <c r="D12" s="79" t="s">
        <v>13</v>
      </c>
      <c r="E12" s="28">
        <v>19</v>
      </c>
      <c r="F12" s="29">
        <v>350</v>
      </c>
      <c r="G12" s="87"/>
      <c r="H12" s="87"/>
      <c r="I12" s="87">
        <v>188.01</v>
      </c>
      <c r="J12" s="94">
        <f>AVERAGE(F12:I12)</f>
        <v>269.005</v>
      </c>
      <c r="K12" s="87">
        <f t="shared" si="1"/>
        <v>5111.0950000000003</v>
      </c>
    </row>
    <row r="13" spans="1:11" ht="17.100000000000001" customHeight="1" x14ac:dyDescent="0.25">
      <c r="A13" s="57">
        <v>5</v>
      </c>
      <c r="B13" s="61">
        <v>12815</v>
      </c>
      <c r="C13" s="58" t="s">
        <v>218</v>
      </c>
      <c r="D13" s="55" t="s">
        <v>13</v>
      </c>
      <c r="E13" s="57">
        <v>55</v>
      </c>
      <c r="F13" s="59">
        <v>12</v>
      </c>
      <c r="G13" s="63">
        <v>7.98</v>
      </c>
      <c r="H13" s="87"/>
      <c r="I13" s="87"/>
      <c r="J13" s="94">
        <f t="shared" si="0"/>
        <v>9.99</v>
      </c>
      <c r="K13" s="87">
        <f t="shared" si="1"/>
        <v>549.45000000000005</v>
      </c>
    </row>
    <row r="14" spans="1:11" ht="17.100000000000001" customHeight="1" x14ac:dyDescent="0.25">
      <c r="A14" s="57">
        <v>6</v>
      </c>
      <c r="B14" s="62">
        <v>35693</v>
      </c>
      <c r="C14" s="58" t="s">
        <v>219</v>
      </c>
      <c r="D14" s="55" t="s">
        <v>13</v>
      </c>
      <c r="E14" s="57">
        <v>80</v>
      </c>
      <c r="F14" s="59">
        <v>155</v>
      </c>
      <c r="G14" s="63">
        <v>178.02</v>
      </c>
      <c r="H14" s="87"/>
      <c r="I14" s="87"/>
      <c r="J14" s="94">
        <f t="shared" si="0"/>
        <v>166.51</v>
      </c>
      <c r="K14" s="87">
        <f t="shared" si="1"/>
        <v>13320.8</v>
      </c>
    </row>
    <row r="15" spans="1:11" ht="17.100000000000001" customHeight="1" x14ac:dyDescent="0.25">
      <c r="A15" s="57">
        <v>7</v>
      </c>
      <c r="B15" s="61">
        <v>151</v>
      </c>
      <c r="C15" s="58" t="s">
        <v>220</v>
      </c>
      <c r="D15" s="55" t="s">
        <v>13</v>
      </c>
      <c r="E15" s="57">
        <v>5</v>
      </c>
      <c r="F15" s="59"/>
      <c r="G15" s="63">
        <v>19.16</v>
      </c>
      <c r="H15" s="87"/>
      <c r="I15" s="87"/>
      <c r="J15" s="94">
        <f t="shared" si="0"/>
        <v>19.16</v>
      </c>
      <c r="K15" s="87">
        <f t="shared" si="1"/>
        <v>95.8</v>
      </c>
    </row>
    <row r="16" spans="1:11" ht="17.100000000000001" customHeight="1" x14ac:dyDescent="0.25">
      <c r="A16" s="57">
        <v>8</v>
      </c>
      <c r="B16" s="61">
        <v>4047</v>
      </c>
      <c r="C16" s="60" t="s">
        <v>221</v>
      </c>
      <c r="D16" s="55" t="s">
        <v>13</v>
      </c>
      <c r="E16" s="57">
        <v>115</v>
      </c>
      <c r="F16" s="59">
        <v>110</v>
      </c>
      <c r="G16" s="63">
        <v>75.7</v>
      </c>
      <c r="H16" s="87"/>
      <c r="I16" s="87"/>
      <c r="J16" s="94">
        <f t="shared" si="0"/>
        <v>92.85</v>
      </c>
      <c r="K16" s="87">
        <f t="shared" si="1"/>
        <v>10677.75</v>
      </c>
    </row>
    <row r="17" spans="1:11" ht="17.100000000000001" customHeight="1" x14ac:dyDescent="0.25">
      <c r="A17" s="57">
        <v>9</v>
      </c>
      <c r="B17" s="61">
        <v>38385</v>
      </c>
      <c r="C17" s="58" t="s">
        <v>222</v>
      </c>
      <c r="D17" s="55" t="s">
        <v>13</v>
      </c>
      <c r="E17" s="57">
        <v>5</v>
      </c>
      <c r="F17" s="59"/>
      <c r="G17" s="63">
        <v>42.68</v>
      </c>
      <c r="H17" s="87"/>
      <c r="I17" s="87"/>
      <c r="J17" s="94">
        <f t="shared" si="0"/>
        <v>42.68</v>
      </c>
      <c r="K17" s="87">
        <f t="shared" si="1"/>
        <v>213.4</v>
      </c>
    </row>
    <row r="18" spans="1:11" s="88" customFormat="1" ht="17.100000000000001" customHeight="1" x14ac:dyDescent="0.25">
      <c r="A18" s="28">
        <v>10</v>
      </c>
      <c r="B18" s="93"/>
      <c r="C18" s="25" t="s">
        <v>223</v>
      </c>
      <c r="D18" s="79" t="s">
        <v>13</v>
      </c>
      <c r="E18" s="28">
        <v>70</v>
      </c>
      <c r="F18" s="29">
        <v>8</v>
      </c>
      <c r="G18" s="87"/>
      <c r="H18" s="87">
        <v>9.4499999999999993</v>
      </c>
      <c r="I18" s="87"/>
      <c r="J18" s="94">
        <f t="shared" si="0"/>
        <v>8.7249999999999996</v>
      </c>
      <c r="K18" s="87">
        <f t="shared" si="1"/>
        <v>610.75</v>
      </c>
    </row>
    <row r="19" spans="1:11" s="88" customFormat="1" ht="17.100000000000001" customHeight="1" x14ac:dyDescent="0.25">
      <c r="A19" s="28">
        <v>11</v>
      </c>
      <c r="B19" s="62"/>
      <c r="C19" s="25" t="s">
        <v>224</v>
      </c>
      <c r="D19" s="79" t="s">
        <v>13</v>
      </c>
      <c r="E19" s="28">
        <v>70</v>
      </c>
      <c r="F19" s="29">
        <v>27</v>
      </c>
      <c r="G19" s="87"/>
      <c r="H19" s="87">
        <v>26.11</v>
      </c>
      <c r="I19" s="87"/>
      <c r="J19" s="94">
        <f t="shared" si="0"/>
        <v>26.555</v>
      </c>
      <c r="K19" s="87">
        <f t="shared" si="1"/>
        <v>1858.85</v>
      </c>
    </row>
    <row r="20" spans="1:11" ht="17.100000000000001" customHeight="1" x14ac:dyDescent="0.25">
      <c r="A20" s="57">
        <v>12</v>
      </c>
      <c r="B20" s="61">
        <v>5320</v>
      </c>
      <c r="C20" s="58" t="s">
        <v>225</v>
      </c>
      <c r="D20" s="55" t="s">
        <v>13</v>
      </c>
      <c r="E20" s="57">
        <v>5</v>
      </c>
      <c r="F20" s="59"/>
      <c r="G20" s="63">
        <v>35.6</v>
      </c>
      <c r="H20" s="87"/>
      <c r="I20" s="87"/>
      <c r="J20" s="94">
        <f t="shared" si="0"/>
        <v>35.6</v>
      </c>
      <c r="K20" s="87">
        <f t="shared" si="1"/>
        <v>178</v>
      </c>
    </row>
    <row r="21" spans="1:11" s="88" customFormat="1" ht="17.100000000000001" customHeight="1" x14ac:dyDescent="0.25">
      <c r="A21" s="28">
        <v>13</v>
      </c>
      <c r="B21" s="93"/>
      <c r="C21" s="25" t="s">
        <v>226</v>
      </c>
      <c r="D21" s="79" t="s">
        <v>13</v>
      </c>
      <c r="E21" s="28">
        <v>110</v>
      </c>
      <c r="F21" s="29">
        <v>29</v>
      </c>
      <c r="G21" s="87"/>
      <c r="H21" s="87">
        <v>19.45</v>
      </c>
      <c r="I21" s="87"/>
      <c r="J21" s="94">
        <f t="shared" si="0"/>
        <v>24.225000000000001</v>
      </c>
      <c r="K21" s="87">
        <f t="shared" si="1"/>
        <v>2664.75</v>
      </c>
    </row>
    <row r="22" spans="1:11" s="88" customFormat="1" ht="17.100000000000001" customHeight="1" x14ac:dyDescent="0.25">
      <c r="A22" s="28">
        <v>14</v>
      </c>
      <c r="B22" s="93"/>
      <c r="C22" s="15" t="s">
        <v>227</v>
      </c>
      <c r="D22" s="79" t="s">
        <v>13</v>
      </c>
      <c r="E22" s="28">
        <v>100</v>
      </c>
      <c r="F22" s="29">
        <v>13</v>
      </c>
      <c r="G22" s="87"/>
      <c r="H22" s="87">
        <v>12.78</v>
      </c>
      <c r="I22" s="87"/>
      <c r="J22" s="94">
        <f t="shared" si="0"/>
        <v>12.89</v>
      </c>
      <c r="K22" s="87">
        <f t="shared" si="1"/>
        <v>1289</v>
      </c>
    </row>
    <row r="23" spans="1:11" s="88" customFormat="1" ht="17.100000000000001" customHeight="1" x14ac:dyDescent="0.25">
      <c r="A23" s="28">
        <v>15</v>
      </c>
      <c r="B23" s="93"/>
      <c r="C23" s="25" t="s">
        <v>228</v>
      </c>
      <c r="D23" s="79" t="s">
        <v>13</v>
      </c>
      <c r="E23" s="28">
        <v>100</v>
      </c>
      <c r="F23" s="29">
        <v>20</v>
      </c>
      <c r="G23" s="87"/>
      <c r="H23" s="87">
        <v>17.77</v>
      </c>
      <c r="I23" s="87"/>
      <c r="J23" s="94">
        <f t="shared" si="0"/>
        <v>18.884999999999998</v>
      </c>
      <c r="K23" s="87">
        <f t="shared" si="1"/>
        <v>1888.4999999999998</v>
      </c>
    </row>
    <row r="24" spans="1:11" s="88" customFormat="1" ht="17.100000000000001" customHeight="1" x14ac:dyDescent="0.25">
      <c r="A24" s="28">
        <v>16</v>
      </c>
      <c r="B24" s="93"/>
      <c r="C24" s="25" t="s">
        <v>229</v>
      </c>
      <c r="D24" s="79" t="s">
        <v>13</v>
      </c>
      <c r="E24" s="28">
        <v>100</v>
      </c>
      <c r="F24" s="29">
        <v>32</v>
      </c>
      <c r="G24" s="87"/>
      <c r="H24" s="87">
        <v>27.32</v>
      </c>
      <c r="I24" s="87"/>
      <c r="J24" s="94">
        <f t="shared" si="0"/>
        <v>29.66</v>
      </c>
      <c r="K24" s="87">
        <f t="shared" si="1"/>
        <v>2966</v>
      </c>
    </row>
    <row r="25" spans="1:11" s="88" customFormat="1" ht="17.100000000000001" customHeight="1" x14ac:dyDescent="0.25">
      <c r="A25" s="28">
        <v>17</v>
      </c>
      <c r="B25" s="93"/>
      <c r="C25" s="25" t="s">
        <v>230</v>
      </c>
      <c r="D25" s="79" t="s">
        <v>13</v>
      </c>
      <c r="E25" s="28">
        <v>100</v>
      </c>
      <c r="F25" s="29">
        <v>66</v>
      </c>
      <c r="G25" s="87"/>
      <c r="H25" s="87">
        <v>72.78</v>
      </c>
      <c r="I25" s="87"/>
      <c r="J25" s="94">
        <f t="shared" si="0"/>
        <v>69.39</v>
      </c>
      <c r="K25" s="87">
        <f t="shared" si="1"/>
        <v>6939</v>
      </c>
    </row>
    <row r="26" spans="1:11" ht="17.100000000000001" customHeight="1" x14ac:dyDescent="0.25">
      <c r="A26" s="57">
        <v>18</v>
      </c>
      <c r="B26" s="61">
        <v>38121</v>
      </c>
      <c r="C26" s="58" t="s">
        <v>231</v>
      </c>
      <c r="D26" s="55" t="s">
        <v>13</v>
      </c>
      <c r="E26" s="57">
        <v>40</v>
      </c>
      <c r="F26" s="59"/>
      <c r="G26" s="63">
        <v>38.299999999999997</v>
      </c>
      <c r="H26" s="87"/>
      <c r="I26" s="87"/>
      <c r="J26" s="94">
        <f t="shared" si="0"/>
        <v>38.299999999999997</v>
      </c>
      <c r="K26" s="87">
        <f t="shared" si="1"/>
        <v>1532</v>
      </c>
    </row>
    <row r="27" spans="1:11" ht="17.100000000000001" customHeight="1" x14ac:dyDescent="0.25">
      <c r="A27" s="57">
        <v>19</v>
      </c>
      <c r="B27" s="61">
        <v>43776</v>
      </c>
      <c r="C27" s="58" t="s">
        <v>232</v>
      </c>
      <c r="D27" s="55" t="s">
        <v>13</v>
      </c>
      <c r="E27" s="57">
        <v>30</v>
      </c>
      <c r="F27" s="59">
        <v>75</v>
      </c>
      <c r="G27" s="63">
        <v>69.87</v>
      </c>
      <c r="H27" s="87"/>
      <c r="I27" s="87"/>
      <c r="J27" s="94">
        <f t="shared" si="0"/>
        <v>72.435000000000002</v>
      </c>
      <c r="K27" s="87">
        <f t="shared" si="1"/>
        <v>2173.0500000000002</v>
      </c>
    </row>
    <row r="28" spans="1:11" ht="17.100000000000001" customHeight="1" x14ac:dyDescent="0.25">
      <c r="A28" s="57">
        <v>20</v>
      </c>
      <c r="B28" s="61">
        <v>7350</v>
      </c>
      <c r="C28" s="58" t="s">
        <v>233</v>
      </c>
      <c r="D28" s="55" t="s">
        <v>13</v>
      </c>
      <c r="E28" s="57">
        <v>30</v>
      </c>
      <c r="F28" s="59"/>
      <c r="G28" s="63">
        <v>92.3</v>
      </c>
      <c r="H28" s="87"/>
      <c r="I28" s="87"/>
      <c r="J28" s="94">
        <f t="shared" si="0"/>
        <v>92.3</v>
      </c>
      <c r="K28" s="87">
        <f t="shared" si="1"/>
        <v>2769</v>
      </c>
    </row>
    <row r="29" spans="1:11" ht="17.100000000000001" customHeight="1" x14ac:dyDescent="0.25">
      <c r="A29" s="57">
        <v>21</v>
      </c>
      <c r="B29" s="61">
        <v>7348</v>
      </c>
      <c r="C29" s="58" t="s">
        <v>234</v>
      </c>
      <c r="D29" s="55" t="s">
        <v>13</v>
      </c>
      <c r="E29" s="57">
        <v>30</v>
      </c>
      <c r="F29" s="59">
        <v>70</v>
      </c>
      <c r="G29" s="63">
        <v>51.76</v>
      </c>
      <c r="H29" s="87"/>
      <c r="I29" s="87"/>
      <c r="J29" s="94">
        <f t="shared" si="0"/>
        <v>60.879999999999995</v>
      </c>
      <c r="K29" s="87">
        <f t="shared" si="1"/>
        <v>1826.3999999999999</v>
      </c>
    </row>
    <row r="30" spans="1:11" ht="17.100000000000001" customHeight="1" x14ac:dyDescent="0.25">
      <c r="A30" s="57">
        <v>22</v>
      </c>
      <c r="B30" s="61">
        <v>7356</v>
      </c>
      <c r="C30" s="58" t="s">
        <v>235</v>
      </c>
      <c r="D30" s="55" t="s">
        <v>13</v>
      </c>
      <c r="E30" s="57">
        <v>30</v>
      </c>
      <c r="F30" s="59">
        <v>150</v>
      </c>
      <c r="G30" s="63">
        <v>77.58</v>
      </c>
      <c r="H30" s="87"/>
      <c r="I30" s="87"/>
      <c r="J30" s="94">
        <f t="shared" si="0"/>
        <v>113.78999999999999</v>
      </c>
      <c r="K30" s="87">
        <f t="shared" si="1"/>
        <v>3413.7</v>
      </c>
    </row>
    <row r="31" spans="1:11" ht="17.100000000000001" customHeight="1" x14ac:dyDescent="0.25">
      <c r="A31" s="57">
        <v>23</v>
      </c>
      <c r="B31" s="61">
        <v>7313</v>
      </c>
      <c r="C31" s="58" t="s">
        <v>236</v>
      </c>
      <c r="D31" s="55" t="s">
        <v>13</v>
      </c>
      <c r="E31" s="57">
        <v>30</v>
      </c>
      <c r="F31" s="59"/>
      <c r="G31" s="63">
        <v>57.78</v>
      </c>
      <c r="H31" s="87"/>
      <c r="I31" s="87"/>
      <c r="J31" s="94">
        <f t="shared" si="0"/>
        <v>57.78</v>
      </c>
      <c r="K31" s="87">
        <f t="shared" si="1"/>
        <v>1733.4</v>
      </c>
    </row>
    <row r="32" spans="1:11" ht="17.100000000000001" customHeight="1" x14ac:dyDescent="0.25">
      <c r="A32" s="57">
        <v>24</v>
      </c>
      <c r="B32" s="61">
        <v>38119</v>
      </c>
      <c r="C32" s="58" t="s">
        <v>237</v>
      </c>
      <c r="D32" s="55" t="s">
        <v>13</v>
      </c>
      <c r="E32" s="57">
        <v>30</v>
      </c>
      <c r="F32" s="59">
        <v>110</v>
      </c>
      <c r="G32" s="63">
        <v>113.27</v>
      </c>
      <c r="H32" s="87"/>
      <c r="I32" s="87"/>
      <c r="J32" s="94">
        <f t="shared" si="0"/>
        <v>111.63499999999999</v>
      </c>
      <c r="K32" s="87">
        <f t="shared" si="1"/>
        <v>3349.0499999999997</v>
      </c>
    </row>
    <row r="33" spans="1:11" ht="17.100000000000001" customHeight="1" x14ac:dyDescent="0.25">
      <c r="A33" s="57">
        <v>25</v>
      </c>
      <c r="B33" s="61">
        <v>7314</v>
      </c>
      <c r="C33" s="58" t="s">
        <v>238</v>
      </c>
      <c r="D33" s="55" t="s">
        <v>13</v>
      </c>
      <c r="E33" s="57">
        <v>30</v>
      </c>
      <c r="F33" s="59">
        <v>110</v>
      </c>
      <c r="G33" s="63">
        <v>122.08</v>
      </c>
      <c r="H33" s="87"/>
      <c r="I33" s="87"/>
      <c r="J33" s="94">
        <f t="shared" si="0"/>
        <v>116.03999999999999</v>
      </c>
      <c r="K33" s="87">
        <f t="shared" si="1"/>
        <v>3481.2</v>
      </c>
    </row>
    <row r="34" spans="1:11" ht="17.100000000000001" customHeight="1" x14ac:dyDescent="0.25">
      <c r="A34" s="57">
        <v>26</v>
      </c>
      <c r="B34" s="61">
        <v>7293</v>
      </c>
      <c r="C34" s="58" t="s">
        <v>239</v>
      </c>
      <c r="D34" s="55" t="s">
        <v>13</v>
      </c>
      <c r="E34" s="57">
        <v>30</v>
      </c>
      <c r="F34" s="59"/>
      <c r="G34" s="63">
        <v>111.02</v>
      </c>
      <c r="H34" s="87"/>
      <c r="I34" s="87"/>
      <c r="J34" s="94">
        <f t="shared" si="0"/>
        <v>111.02</v>
      </c>
      <c r="K34" s="87">
        <f t="shared" si="1"/>
        <v>3330.6</v>
      </c>
    </row>
    <row r="35" spans="1:11" ht="17.100000000000001" customHeight="1" x14ac:dyDescent="0.25">
      <c r="A35" s="57">
        <v>27</v>
      </c>
      <c r="B35" s="61">
        <v>7292</v>
      </c>
      <c r="C35" s="58" t="s">
        <v>240</v>
      </c>
      <c r="D35" s="55" t="s">
        <v>13</v>
      </c>
      <c r="E35" s="57">
        <v>30</v>
      </c>
      <c r="F35" s="59">
        <v>110</v>
      </c>
      <c r="G35" s="63">
        <v>100.36</v>
      </c>
      <c r="H35" s="87"/>
      <c r="I35" s="87"/>
      <c r="J35" s="94">
        <f t="shared" si="0"/>
        <v>105.18</v>
      </c>
      <c r="K35" s="87">
        <f t="shared" si="1"/>
        <v>3155.4</v>
      </c>
    </row>
    <row r="36" spans="1:11" ht="15.75" x14ac:dyDescent="0.25">
      <c r="A36" s="121" t="s">
        <v>310</v>
      </c>
      <c r="B36" s="121"/>
      <c r="C36" s="121"/>
      <c r="D36" s="121"/>
      <c r="E36" s="121"/>
      <c r="F36" s="121"/>
      <c r="G36" s="121"/>
      <c r="H36" s="121"/>
      <c r="I36" s="121"/>
      <c r="J36" s="121"/>
      <c r="K36" s="63">
        <f>SUM(K9:K35)</f>
        <v>77732.800000000003</v>
      </c>
    </row>
    <row r="37" spans="1:11" ht="15.75" x14ac:dyDescent="0.25">
      <c r="A37" s="47"/>
      <c r="B37" s="47"/>
      <c r="C37" s="51"/>
      <c r="D37" s="45"/>
      <c r="E37" s="54"/>
      <c r="F37" s="46"/>
      <c r="G37" s="45"/>
    </row>
    <row r="38" spans="1:11" ht="15.75" x14ac:dyDescent="0.25">
      <c r="A38" s="120"/>
      <c r="B38" s="120"/>
      <c r="C38" s="120"/>
      <c r="D38" s="120"/>
      <c r="E38" s="120"/>
      <c r="F38" s="120"/>
      <c r="G38" s="45"/>
    </row>
    <row r="39" spans="1:11" ht="15.75" x14ac:dyDescent="0.25">
      <c r="A39" s="56"/>
      <c r="B39" s="56"/>
      <c r="C39" s="56"/>
      <c r="D39" s="56"/>
      <c r="E39" s="56"/>
      <c r="F39" s="56"/>
      <c r="G39" s="45"/>
    </row>
    <row r="40" spans="1:11" ht="15.75" x14ac:dyDescent="0.25">
      <c r="A40" s="49"/>
      <c r="B40" s="49"/>
      <c r="C40" s="50"/>
      <c r="D40" s="49"/>
      <c r="E40" s="54"/>
      <c r="F40" s="46"/>
      <c r="G40" s="45"/>
    </row>
    <row r="41" spans="1:11" ht="15.75" x14ac:dyDescent="0.25">
      <c r="A41" s="118"/>
      <c r="B41" s="118"/>
      <c r="C41" s="118"/>
      <c r="D41" s="118"/>
      <c r="E41" s="118"/>
      <c r="F41" s="118"/>
      <c r="G41" s="45"/>
    </row>
    <row r="42" spans="1:11" ht="15.75" x14ac:dyDescent="0.25">
      <c r="A42" s="119"/>
      <c r="B42" s="119"/>
      <c r="C42" s="119"/>
      <c r="D42" s="119"/>
      <c r="E42" s="119"/>
      <c r="F42" s="119"/>
    </row>
  </sheetData>
  <mergeCells count="9">
    <mergeCell ref="A4:K4"/>
    <mergeCell ref="A3:K3"/>
    <mergeCell ref="A2:K2"/>
    <mergeCell ref="A41:F41"/>
    <mergeCell ref="A42:F42"/>
    <mergeCell ref="A38:F38"/>
    <mergeCell ref="A36:J36"/>
    <mergeCell ref="A7:K7"/>
    <mergeCell ref="A5:K5"/>
  </mergeCells>
  <pageMargins left="0.25" right="0.25" top="0.75" bottom="0.75" header="0.3" footer="0.3"/>
  <pageSetup paperSize="9" scale="6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>
      <selection activeCell="I9" sqref="I9"/>
    </sheetView>
  </sheetViews>
  <sheetFormatPr defaultRowHeight="15" x14ac:dyDescent="0.25"/>
  <cols>
    <col min="1" max="1" width="8" customWidth="1"/>
    <col min="2" max="2" width="9" customWidth="1"/>
    <col min="3" max="3" width="52.140625" customWidth="1"/>
    <col min="4" max="4" width="13.140625" customWidth="1"/>
    <col min="5" max="5" width="13" customWidth="1"/>
    <col min="6" max="7" width="9.140625" bestFit="1" customWidth="1"/>
    <col min="8" max="8" width="8.140625" bestFit="1" customWidth="1"/>
    <col min="9" max="9" width="12.28515625" style="84" customWidth="1"/>
    <col min="10" max="10" width="14.140625" style="84" customWidth="1"/>
  </cols>
  <sheetData>
    <row r="1" spans="1:10" ht="15.75" x14ac:dyDescent="0.25">
      <c r="A1" s="67"/>
      <c r="B1" s="67"/>
      <c r="C1" s="71"/>
      <c r="D1" s="67"/>
      <c r="E1" s="65"/>
      <c r="F1" s="64"/>
      <c r="G1" s="64"/>
      <c r="H1" s="64"/>
    </row>
    <row r="2" spans="1:10" ht="15.75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ht="15.75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ht="15.75" x14ac:dyDescent="0.25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0" x14ac:dyDescent="0.25">
      <c r="A6" s="81"/>
      <c r="B6" s="81"/>
      <c r="C6" s="81"/>
      <c r="D6" s="81"/>
      <c r="E6" s="82"/>
      <c r="F6" s="82"/>
      <c r="G6" s="64"/>
      <c r="H6" s="64"/>
    </row>
    <row r="7" spans="1:10" ht="15.75" x14ac:dyDescent="0.25">
      <c r="A7" s="125" t="s">
        <v>241</v>
      </c>
      <c r="B7" s="125"/>
      <c r="C7" s="125"/>
      <c r="D7" s="125"/>
      <c r="E7" s="125"/>
      <c r="F7" s="125"/>
      <c r="G7" s="125"/>
      <c r="H7" s="125"/>
      <c r="I7" s="125"/>
      <c r="J7" s="125"/>
    </row>
    <row r="8" spans="1:10" s="106" customFormat="1" ht="42" customHeight="1" x14ac:dyDescent="0.25">
      <c r="A8" s="107" t="s">
        <v>5</v>
      </c>
      <c r="B8" s="107" t="s">
        <v>6</v>
      </c>
      <c r="C8" s="107" t="s">
        <v>7</v>
      </c>
      <c r="D8" s="107" t="s">
        <v>8</v>
      </c>
      <c r="E8" s="103" t="s">
        <v>9</v>
      </c>
      <c r="F8" s="103" t="s">
        <v>242</v>
      </c>
      <c r="G8" s="108" t="s">
        <v>243</v>
      </c>
      <c r="H8" s="108" t="s">
        <v>244</v>
      </c>
      <c r="I8" s="90" t="s">
        <v>305</v>
      </c>
      <c r="J8" s="85" t="s">
        <v>316</v>
      </c>
    </row>
    <row r="9" spans="1:10" s="88" customFormat="1" ht="17.100000000000001" customHeight="1" x14ac:dyDescent="0.25">
      <c r="A9" s="75">
        <v>1</v>
      </c>
      <c r="B9" s="79">
        <v>4791</v>
      </c>
      <c r="C9" s="76" t="s">
        <v>245</v>
      </c>
      <c r="D9" s="75" t="s">
        <v>246</v>
      </c>
      <c r="E9" s="79">
        <v>35</v>
      </c>
      <c r="F9" s="86"/>
      <c r="G9" s="86"/>
      <c r="H9" s="86">
        <v>18.96</v>
      </c>
      <c r="I9" s="87">
        <f>AVERAGE(F9:H9)</f>
        <v>18.96</v>
      </c>
      <c r="J9" s="87">
        <f>I9*E9</f>
        <v>663.6</v>
      </c>
    </row>
    <row r="10" spans="1:10" ht="17.100000000000001" customHeight="1" x14ac:dyDescent="0.25">
      <c r="A10" s="75">
        <v>2</v>
      </c>
      <c r="B10" s="73"/>
      <c r="C10" s="78" t="s">
        <v>247</v>
      </c>
      <c r="D10" s="73" t="s">
        <v>13</v>
      </c>
      <c r="E10" s="73">
        <v>75</v>
      </c>
      <c r="F10" s="74">
        <v>66</v>
      </c>
      <c r="G10" s="74">
        <v>57.78</v>
      </c>
      <c r="H10" s="74"/>
      <c r="I10" s="87">
        <f>AVERAGE(F10:H10)</f>
        <v>61.89</v>
      </c>
      <c r="J10" s="87">
        <f t="shared" ref="J10:J65" si="0">I10*E10</f>
        <v>4641.75</v>
      </c>
    </row>
    <row r="11" spans="1:10" ht="17.100000000000001" customHeight="1" x14ac:dyDescent="0.25">
      <c r="A11" s="75">
        <v>3</v>
      </c>
      <c r="B11" s="73"/>
      <c r="C11" s="77" t="s">
        <v>248</v>
      </c>
      <c r="D11" s="73" t="s">
        <v>204</v>
      </c>
      <c r="E11" s="73">
        <v>170</v>
      </c>
      <c r="F11" s="74">
        <v>210</v>
      </c>
      <c r="G11" s="74">
        <v>189.89</v>
      </c>
      <c r="H11" s="74"/>
      <c r="I11" s="87">
        <f t="shared" ref="I11:I57" si="1">AVERAGE(F11:H11)</f>
        <v>199.94499999999999</v>
      </c>
      <c r="J11" s="87">
        <f t="shared" si="0"/>
        <v>33990.65</v>
      </c>
    </row>
    <row r="12" spans="1:10" ht="17.100000000000001" customHeight="1" x14ac:dyDescent="0.25">
      <c r="A12" s="75">
        <v>4</v>
      </c>
      <c r="B12" s="73"/>
      <c r="C12" s="77" t="s">
        <v>249</v>
      </c>
      <c r="D12" s="73" t="s">
        <v>204</v>
      </c>
      <c r="E12" s="73">
        <v>250</v>
      </c>
      <c r="F12" s="74">
        <v>210</v>
      </c>
      <c r="G12" s="74">
        <v>200</v>
      </c>
      <c r="H12" s="74"/>
      <c r="I12" s="87">
        <f t="shared" si="1"/>
        <v>205</v>
      </c>
      <c r="J12" s="87">
        <f t="shared" si="0"/>
        <v>51250</v>
      </c>
    </row>
    <row r="13" spans="1:10" ht="17.100000000000001" customHeight="1" x14ac:dyDescent="0.25">
      <c r="A13" s="75">
        <v>5</v>
      </c>
      <c r="B13" s="73"/>
      <c r="C13" s="77" t="s">
        <v>250</v>
      </c>
      <c r="D13" s="73" t="s">
        <v>204</v>
      </c>
      <c r="E13" s="73">
        <v>280</v>
      </c>
      <c r="F13" s="74">
        <v>210</v>
      </c>
      <c r="G13" s="74">
        <v>180</v>
      </c>
      <c r="H13" s="74"/>
      <c r="I13" s="87">
        <f t="shared" si="1"/>
        <v>195</v>
      </c>
      <c r="J13" s="87">
        <f t="shared" si="0"/>
        <v>54600</v>
      </c>
    </row>
    <row r="14" spans="1:10" ht="17.100000000000001" customHeight="1" x14ac:dyDescent="0.25">
      <c r="A14" s="75">
        <v>6</v>
      </c>
      <c r="B14" s="73">
        <v>1381</v>
      </c>
      <c r="C14" s="77" t="s">
        <v>251</v>
      </c>
      <c r="D14" s="73" t="s">
        <v>13</v>
      </c>
      <c r="E14" s="73">
        <v>330</v>
      </c>
      <c r="F14" s="74">
        <v>15</v>
      </c>
      <c r="G14" s="74">
        <v>8.89</v>
      </c>
      <c r="H14" s="74">
        <v>9</v>
      </c>
      <c r="I14" s="87">
        <f t="shared" si="1"/>
        <v>10.963333333333333</v>
      </c>
      <c r="J14" s="87">
        <f t="shared" si="0"/>
        <v>3617.9</v>
      </c>
    </row>
    <row r="15" spans="1:10" ht="17.100000000000001" customHeight="1" x14ac:dyDescent="0.25">
      <c r="A15" s="75">
        <v>7</v>
      </c>
      <c r="B15" s="75">
        <v>37595</v>
      </c>
      <c r="C15" s="77" t="s">
        <v>252</v>
      </c>
      <c r="D15" s="73" t="s">
        <v>13</v>
      </c>
      <c r="E15" s="73">
        <v>360</v>
      </c>
      <c r="F15" s="74">
        <v>36</v>
      </c>
      <c r="G15" s="74">
        <v>36.67</v>
      </c>
      <c r="H15" s="74">
        <v>27.6</v>
      </c>
      <c r="I15" s="87">
        <f t="shared" si="1"/>
        <v>33.423333333333339</v>
      </c>
      <c r="J15" s="87">
        <f t="shared" si="0"/>
        <v>12032.400000000001</v>
      </c>
    </row>
    <row r="16" spans="1:10" ht="17.100000000000001" customHeight="1" x14ac:dyDescent="0.25">
      <c r="A16" s="75">
        <v>8</v>
      </c>
      <c r="B16" s="73">
        <v>1297</v>
      </c>
      <c r="C16" s="77" t="s">
        <v>253</v>
      </c>
      <c r="D16" s="73" t="s">
        <v>204</v>
      </c>
      <c r="E16" s="73">
        <v>760</v>
      </c>
      <c r="F16" s="74">
        <v>22</v>
      </c>
      <c r="G16" s="74"/>
      <c r="H16" s="74">
        <v>20.149999999999999</v>
      </c>
      <c r="I16" s="87">
        <f t="shared" si="1"/>
        <v>21.074999999999999</v>
      </c>
      <c r="J16" s="87">
        <f t="shared" si="0"/>
        <v>16017</v>
      </c>
    </row>
    <row r="17" spans="1:10" ht="17.100000000000001" customHeight="1" x14ac:dyDescent="0.25">
      <c r="A17" s="75">
        <v>9</v>
      </c>
      <c r="B17" s="73">
        <v>37107</v>
      </c>
      <c r="C17" s="76" t="s">
        <v>254</v>
      </c>
      <c r="D17" s="73" t="s">
        <v>13</v>
      </c>
      <c r="E17" s="73">
        <v>8000</v>
      </c>
      <c r="F17" s="74">
        <v>5.55</v>
      </c>
      <c r="G17" s="74">
        <v>4.8899999999999997</v>
      </c>
      <c r="H17" s="74">
        <v>4.5599999999999996</v>
      </c>
      <c r="I17" s="87">
        <f t="shared" si="1"/>
        <v>5</v>
      </c>
      <c r="J17" s="87">
        <f t="shared" si="0"/>
        <v>40000</v>
      </c>
    </row>
    <row r="18" spans="1:10" ht="17.100000000000001" customHeight="1" x14ac:dyDescent="0.25">
      <c r="A18" s="75">
        <v>10</v>
      </c>
      <c r="B18" s="73"/>
      <c r="C18" s="77" t="s">
        <v>255</v>
      </c>
      <c r="D18" s="73" t="s">
        <v>13</v>
      </c>
      <c r="E18" s="73">
        <v>20</v>
      </c>
      <c r="F18" s="74">
        <v>8</v>
      </c>
      <c r="G18" s="74">
        <v>6.67</v>
      </c>
      <c r="H18" s="74"/>
      <c r="I18" s="87">
        <f t="shared" si="1"/>
        <v>7.335</v>
      </c>
      <c r="J18" s="87">
        <f t="shared" si="0"/>
        <v>146.69999999999999</v>
      </c>
    </row>
    <row r="19" spans="1:10" ht="17.100000000000001" customHeight="1" x14ac:dyDescent="0.25">
      <c r="A19" s="75">
        <v>11</v>
      </c>
      <c r="B19" s="73"/>
      <c r="C19" s="77" t="s">
        <v>256</v>
      </c>
      <c r="D19" s="73" t="s">
        <v>13</v>
      </c>
      <c r="E19" s="73">
        <v>20</v>
      </c>
      <c r="F19" s="74">
        <v>12</v>
      </c>
      <c r="G19" s="74">
        <v>8.89</v>
      </c>
      <c r="H19" s="74"/>
      <c r="I19" s="87">
        <f t="shared" si="1"/>
        <v>10.445</v>
      </c>
      <c r="J19" s="87">
        <f t="shared" si="0"/>
        <v>208.9</v>
      </c>
    </row>
    <row r="20" spans="1:10" ht="17.100000000000001" customHeight="1" x14ac:dyDescent="0.25">
      <c r="A20" s="75">
        <v>12</v>
      </c>
      <c r="B20" s="73"/>
      <c r="C20" s="77" t="s">
        <v>257</v>
      </c>
      <c r="D20" s="73" t="s">
        <v>13</v>
      </c>
      <c r="E20" s="73">
        <v>20</v>
      </c>
      <c r="F20" s="74">
        <v>15</v>
      </c>
      <c r="G20" s="74">
        <v>18.89</v>
      </c>
      <c r="H20" s="74"/>
      <c r="I20" s="87">
        <f t="shared" si="1"/>
        <v>16.945</v>
      </c>
      <c r="J20" s="87">
        <f t="shared" si="0"/>
        <v>338.9</v>
      </c>
    </row>
    <row r="21" spans="1:10" ht="17.100000000000001" customHeight="1" x14ac:dyDescent="0.25">
      <c r="A21" s="75">
        <v>13</v>
      </c>
      <c r="B21" s="73"/>
      <c r="C21" s="77" t="s">
        <v>258</v>
      </c>
      <c r="D21" s="73" t="s">
        <v>13</v>
      </c>
      <c r="E21" s="73">
        <v>20</v>
      </c>
      <c r="F21" s="74">
        <v>20</v>
      </c>
      <c r="G21" s="74">
        <v>31.11</v>
      </c>
      <c r="H21" s="74"/>
      <c r="I21" s="87">
        <f t="shared" si="1"/>
        <v>25.555</v>
      </c>
      <c r="J21" s="87">
        <f t="shared" si="0"/>
        <v>511.1</v>
      </c>
    </row>
    <row r="22" spans="1:10" ht="17.100000000000001" customHeight="1" x14ac:dyDescent="0.25">
      <c r="A22" s="75">
        <v>14</v>
      </c>
      <c r="B22" s="73"/>
      <c r="C22" s="77" t="s">
        <v>259</v>
      </c>
      <c r="D22" s="73" t="s">
        <v>13</v>
      </c>
      <c r="E22" s="73">
        <v>20</v>
      </c>
      <c r="F22" s="74">
        <v>8</v>
      </c>
      <c r="G22" s="74">
        <v>6.67</v>
      </c>
      <c r="H22" s="74"/>
      <c r="I22" s="87">
        <f t="shared" si="1"/>
        <v>7.335</v>
      </c>
      <c r="J22" s="87">
        <f t="shared" si="0"/>
        <v>146.69999999999999</v>
      </c>
    </row>
    <row r="23" spans="1:10" ht="17.100000000000001" customHeight="1" x14ac:dyDescent="0.25">
      <c r="A23" s="75">
        <v>15</v>
      </c>
      <c r="B23" s="75"/>
      <c r="C23" s="77" t="s">
        <v>260</v>
      </c>
      <c r="D23" s="73" t="s">
        <v>13</v>
      </c>
      <c r="E23" s="73">
        <v>20</v>
      </c>
      <c r="F23" s="74">
        <v>12</v>
      </c>
      <c r="G23" s="74">
        <v>8.89</v>
      </c>
      <c r="H23" s="74"/>
      <c r="I23" s="87">
        <f t="shared" si="1"/>
        <v>10.445</v>
      </c>
      <c r="J23" s="87">
        <f t="shared" si="0"/>
        <v>208.9</v>
      </c>
    </row>
    <row r="24" spans="1:10" ht="17.100000000000001" customHeight="1" x14ac:dyDescent="0.25">
      <c r="A24" s="75">
        <v>16</v>
      </c>
      <c r="B24" s="73"/>
      <c r="C24" s="77" t="s">
        <v>261</v>
      </c>
      <c r="D24" s="73" t="s">
        <v>13</v>
      </c>
      <c r="E24" s="73">
        <v>20</v>
      </c>
      <c r="F24" s="74">
        <v>18</v>
      </c>
      <c r="G24" s="74">
        <v>13.33</v>
      </c>
      <c r="H24" s="74"/>
      <c r="I24" s="87">
        <f t="shared" si="1"/>
        <v>15.664999999999999</v>
      </c>
      <c r="J24" s="87">
        <f t="shared" si="0"/>
        <v>313.29999999999995</v>
      </c>
    </row>
    <row r="25" spans="1:10" ht="17.100000000000001" customHeight="1" x14ac:dyDescent="0.25">
      <c r="A25" s="75">
        <v>17</v>
      </c>
      <c r="B25" s="73"/>
      <c r="C25" s="77" t="s">
        <v>262</v>
      </c>
      <c r="D25" s="73" t="s">
        <v>13</v>
      </c>
      <c r="E25" s="73">
        <v>20</v>
      </c>
      <c r="F25" s="74">
        <v>30</v>
      </c>
      <c r="G25" s="74">
        <v>18</v>
      </c>
      <c r="H25" s="74"/>
      <c r="I25" s="87">
        <f t="shared" si="1"/>
        <v>24</v>
      </c>
      <c r="J25" s="87">
        <f t="shared" si="0"/>
        <v>480</v>
      </c>
    </row>
    <row r="26" spans="1:10" ht="17.100000000000001" customHeight="1" x14ac:dyDescent="0.25">
      <c r="A26" s="75">
        <v>18</v>
      </c>
      <c r="B26" s="73">
        <v>4375</v>
      </c>
      <c r="C26" s="77" t="s">
        <v>263</v>
      </c>
      <c r="D26" s="73" t="s">
        <v>13</v>
      </c>
      <c r="E26" s="73">
        <v>770</v>
      </c>
      <c r="F26" s="74">
        <v>0.3</v>
      </c>
      <c r="G26" s="74">
        <v>7.0000000000000007E-2</v>
      </c>
      <c r="H26" s="74">
        <v>0.09</v>
      </c>
      <c r="I26" s="87">
        <f t="shared" si="1"/>
        <v>0.15333333333333332</v>
      </c>
      <c r="J26" s="87">
        <f t="shared" si="0"/>
        <v>118.06666666666666</v>
      </c>
    </row>
    <row r="27" spans="1:10" ht="17.100000000000001" customHeight="1" x14ac:dyDescent="0.25">
      <c r="A27" s="75">
        <v>19</v>
      </c>
      <c r="B27" s="73">
        <v>4374</v>
      </c>
      <c r="C27" s="77" t="s">
        <v>264</v>
      </c>
      <c r="D27" s="73" t="s">
        <v>13</v>
      </c>
      <c r="E27" s="73">
        <v>770</v>
      </c>
      <c r="F27" s="74">
        <v>0.55000000000000004</v>
      </c>
      <c r="G27" s="74">
        <v>0.32</v>
      </c>
      <c r="H27" s="74">
        <v>0.33</v>
      </c>
      <c r="I27" s="87">
        <f t="shared" si="1"/>
        <v>0.40000000000000008</v>
      </c>
      <c r="J27" s="87">
        <f t="shared" si="0"/>
        <v>308.00000000000006</v>
      </c>
    </row>
    <row r="28" spans="1:10" ht="17.100000000000001" customHeight="1" x14ac:dyDescent="0.25">
      <c r="A28" s="75">
        <v>20</v>
      </c>
      <c r="B28" s="75"/>
      <c r="C28" s="77" t="s">
        <v>265</v>
      </c>
      <c r="D28" s="73" t="s">
        <v>13</v>
      </c>
      <c r="E28" s="73">
        <v>770</v>
      </c>
      <c r="F28" s="74">
        <v>0.5</v>
      </c>
      <c r="G28" s="74">
        <v>0.19</v>
      </c>
      <c r="H28" s="74"/>
      <c r="I28" s="87">
        <f t="shared" si="1"/>
        <v>0.34499999999999997</v>
      </c>
      <c r="J28" s="87">
        <f t="shared" si="0"/>
        <v>265.64999999999998</v>
      </c>
    </row>
    <row r="29" spans="1:10" ht="17.100000000000001" customHeight="1" x14ac:dyDescent="0.25">
      <c r="A29" s="75">
        <v>21</v>
      </c>
      <c r="B29" s="73">
        <v>5085</v>
      </c>
      <c r="C29" s="76" t="s">
        <v>266</v>
      </c>
      <c r="D29" s="73" t="s">
        <v>13</v>
      </c>
      <c r="E29" s="73">
        <v>95</v>
      </c>
      <c r="F29" s="74">
        <v>25</v>
      </c>
      <c r="G29" s="74">
        <v>22.22</v>
      </c>
      <c r="H29" s="74">
        <v>26.82</v>
      </c>
      <c r="I29" s="87">
        <f t="shared" si="1"/>
        <v>24.679999999999996</v>
      </c>
      <c r="J29" s="87">
        <f t="shared" si="0"/>
        <v>2344.5999999999995</v>
      </c>
    </row>
    <row r="30" spans="1:10" ht="17.100000000000001" customHeight="1" x14ac:dyDescent="0.25">
      <c r="A30" s="75">
        <v>22</v>
      </c>
      <c r="B30" s="73">
        <v>1106</v>
      </c>
      <c r="C30" s="76" t="s">
        <v>267</v>
      </c>
      <c r="D30" s="73" t="s">
        <v>13</v>
      </c>
      <c r="E30" s="73">
        <v>190</v>
      </c>
      <c r="F30" s="74">
        <v>17</v>
      </c>
      <c r="G30" s="74">
        <v>17.78</v>
      </c>
      <c r="H30" s="74">
        <v>11.8</v>
      </c>
      <c r="I30" s="87">
        <f t="shared" si="1"/>
        <v>15.526666666666666</v>
      </c>
      <c r="J30" s="87">
        <f t="shared" si="0"/>
        <v>2950.0666666666666</v>
      </c>
    </row>
    <row r="31" spans="1:10" ht="17.100000000000001" customHeight="1" x14ac:dyDescent="0.25">
      <c r="A31" s="75">
        <v>23</v>
      </c>
      <c r="B31" s="73">
        <v>11161</v>
      </c>
      <c r="C31" s="77" t="s">
        <v>268</v>
      </c>
      <c r="D31" s="73" t="s">
        <v>13</v>
      </c>
      <c r="E31" s="73">
        <v>155</v>
      </c>
      <c r="F31" s="74">
        <v>10</v>
      </c>
      <c r="G31" s="74">
        <v>12.22</v>
      </c>
      <c r="H31" s="74">
        <v>7.84</v>
      </c>
      <c r="I31" s="87">
        <f t="shared" si="1"/>
        <v>10.02</v>
      </c>
      <c r="J31" s="87">
        <f t="shared" si="0"/>
        <v>1553.1</v>
      </c>
    </row>
    <row r="32" spans="1:10" ht="17.100000000000001" customHeight="1" x14ac:dyDescent="0.25">
      <c r="A32" s="75">
        <v>24</v>
      </c>
      <c r="B32" s="73"/>
      <c r="C32" s="78" t="s">
        <v>269</v>
      </c>
      <c r="D32" s="79" t="s">
        <v>20</v>
      </c>
      <c r="E32" s="73">
        <v>135</v>
      </c>
      <c r="F32" s="74">
        <v>35</v>
      </c>
      <c r="G32" s="74">
        <v>71.11</v>
      </c>
      <c r="H32" s="74"/>
      <c r="I32" s="87">
        <f t="shared" si="1"/>
        <v>53.055</v>
      </c>
      <c r="J32" s="87">
        <f t="shared" si="0"/>
        <v>7162.4250000000002</v>
      </c>
    </row>
    <row r="33" spans="1:10" ht="17.100000000000001" customHeight="1" x14ac:dyDescent="0.25">
      <c r="A33" s="75">
        <v>25</v>
      </c>
      <c r="B33" s="75">
        <v>1379</v>
      </c>
      <c r="C33" s="76" t="s">
        <v>270</v>
      </c>
      <c r="D33" s="73" t="s">
        <v>13</v>
      </c>
      <c r="E33" s="73">
        <v>735</v>
      </c>
      <c r="F33" s="74">
        <v>43</v>
      </c>
      <c r="G33" s="74">
        <v>41.9</v>
      </c>
      <c r="H33" s="74">
        <v>30</v>
      </c>
      <c r="I33" s="87">
        <f t="shared" si="1"/>
        <v>38.300000000000004</v>
      </c>
      <c r="J33" s="87">
        <f t="shared" si="0"/>
        <v>28150.500000000004</v>
      </c>
    </row>
    <row r="34" spans="1:10" ht="17.100000000000001" customHeight="1" x14ac:dyDescent="0.25">
      <c r="A34" s="75">
        <v>26</v>
      </c>
      <c r="B34" s="73">
        <v>20235</v>
      </c>
      <c r="C34" s="76" t="s">
        <v>271</v>
      </c>
      <c r="D34" s="73" t="s">
        <v>13</v>
      </c>
      <c r="E34" s="73">
        <v>280</v>
      </c>
      <c r="F34" s="74">
        <v>40</v>
      </c>
      <c r="G34" s="74">
        <v>43.33</v>
      </c>
      <c r="H34" s="74">
        <v>44.19</v>
      </c>
      <c r="I34" s="87">
        <f t="shared" si="1"/>
        <v>42.506666666666668</v>
      </c>
      <c r="J34" s="87">
        <f t="shared" si="0"/>
        <v>11901.866666666667</v>
      </c>
    </row>
    <row r="35" spans="1:10" ht="17.100000000000001" customHeight="1" x14ac:dyDescent="0.25">
      <c r="A35" s="75">
        <v>27</v>
      </c>
      <c r="B35" s="73"/>
      <c r="C35" s="77" t="s">
        <v>272</v>
      </c>
      <c r="D35" s="73" t="s">
        <v>13</v>
      </c>
      <c r="E35" s="73">
        <v>80</v>
      </c>
      <c r="F35" s="74">
        <v>5</v>
      </c>
      <c r="G35" s="74">
        <v>4.4400000000000004</v>
      </c>
      <c r="H35" s="74"/>
      <c r="I35" s="87">
        <f t="shared" si="1"/>
        <v>4.7200000000000006</v>
      </c>
      <c r="J35" s="87">
        <f t="shared" si="0"/>
        <v>377.6</v>
      </c>
    </row>
    <row r="36" spans="1:10" ht="17.100000000000001" customHeight="1" x14ac:dyDescent="0.25">
      <c r="A36" s="75">
        <v>28</v>
      </c>
      <c r="B36" s="75"/>
      <c r="C36" s="77" t="s">
        <v>273</v>
      </c>
      <c r="D36" s="73" t="s">
        <v>13</v>
      </c>
      <c r="E36" s="73">
        <v>130</v>
      </c>
      <c r="F36" s="74">
        <v>9</v>
      </c>
      <c r="G36" s="74">
        <v>3</v>
      </c>
      <c r="H36" s="74"/>
      <c r="I36" s="87">
        <f t="shared" si="1"/>
        <v>6</v>
      </c>
      <c r="J36" s="87">
        <f t="shared" si="0"/>
        <v>780</v>
      </c>
    </row>
    <row r="37" spans="1:10" ht="17.100000000000001" customHeight="1" x14ac:dyDescent="0.25">
      <c r="A37" s="75">
        <v>29</v>
      </c>
      <c r="B37" s="73"/>
      <c r="C37" s="77" t="s">
        <v>274</v>
      </c>
      <c r="D37" s="73" t="s">
        <v>13</v>
      </c>
      <c r="E37" s="73">
        <v>135</v>
      </c>
      <c r="F37" s="74">
        <v>17</v>
      </c>
      <c r="G37" s="74">
        <v>3.89</v>
      </c>
      <c r="H37" s="74"/>
      <c r="I37" s="87">
        <f t="shared" si="1"/>
        <v>10.445</v>
      </c>
      <c r="J37" s="87">
        <f t="shared" si="0"/>
        <v>1410.075</v>
      </c>
    </row>
    <row r="38" spans="1:10" ht="17.100000000000001" customHeight="1" x14ac:dyDescent="0.25">
      <c r="A38" s="75">
        <v>30</v>
      </c>
      <c r="B38" s="73">
        <v>3080</v>
      </c>
      <c r="C38" s="78" t="s">
        <v>275</v>
      </c>
      <c r="D38" s="73" t="s">
        <v>13</v>
      </c>
      <c r="E38" s="73">
        <v>175</v>
      </c>
      <c r="F38" s="74">
        <v>62</v>
      </c>
      <c r="G38" s="74">
        <v>49.89</v>
      </c>
      <c r="H38" s="74">
        <v>54.04</v>
      </c>
      <c r="I38" s="87">
        <f t="shared" si="1"/>
        <v>55.31</v>
      </c>
      <c r="J38" s="87">
        <f t="shared" si="0"/>
        <v>9679.25</v>
      </c>
    </row>
    <row r="39" spans="1:10" ht="17.100000000000001" customHeight="1" x14ac:dyDescent="0.25">
      <c r="A39" s="75">
        <v>31</v>
      </c>
      <c r="B39" s="73">
        <v>3090</v>
      </c>
      <c r="C39" s="78" t="s">
        <v>276</v>
      </c>
      <c r="D39" s="73" t="s">
        <v>13</v>
      </c>
      <c r="E39" s="73">
        <v>175</v>
      </c>
      <c r="F39" s="74">
        <v>37</v>
      </c>
      <c r="G39" s="74">
        <v>37.78</v>
      </c>
      <c r="H39" s="74">
        <v>48.23</v>
      </c>
      <c r="I39" s="87">
        <f t="shared" si="1"/>
        <v>41.00333333333333</v>
      </c>
      <c r="J39" s="87">
        <f t="shared" si="0"/>
        <v>7175.583333333333</v>
      </c>
    </row>
    <row r="40" spans="1:10" ht="17.100000000000001" customHeight="1" x14ac:dyDescent="0.25">
      <c r="A40" s="75">
        <v>32</v>
      </c>
      <c r="B40" s="73">
        <v>38153</v>
      </c>
      <c r="C40" s="78" t="s">
        <v>277</v>
      </c>
      <c r="D40" s="73" t="s">
        <v>13</v>
      </c>
      <c r="E40" s="73">
        <v>155</v>
      </c>
      <c r="F40" s="74">
        <v>35</v>
      </c>
      <c r="G40" s="74">
        <v>37.78</v>
      </c>
      <c r="H40" s="74">
        <v>42.49</v>
      </c>
      <c r="I40" s="87">
        <f t="shared" si="1"/>
        <v>38.423333333333339</v>
      </c>
      <c r="J40" s="87">
        <f t="shared" si="0"/>
        <v>5955.6166666666677</v>
      </c>
    </row>
    <row r="41" spans="1:10" ht="17.100000000000001" customHeight="1" x14ac:dyDescent="0.25">
      <c r="A41" s="75">
        <v>33</v>
      </c>
      <c r="B41" s="73"/>
      <c r="C41" s="76" t="s">
        <v>278</v>
      </c>
      <c r="D41" s="79" t="s">
        <v>20</v>
      </c>
      <c r="E41" s="73">
        <v>570</v>
      </c>
      <c r="F41" s="74">
        <v>6</v>
      </c>
      <c r="G41" s="74">
        <v>8</v>
      </c>
      <c r="H41" s="74"/>
      <c r="I41" s="87">
        <f t="shared" si="1"/>
        <v>7</v>
      </c>
      <c r="J41" s="87">
        <f t="shared" si="0"/>
        <v>3990</v>
      </c>
    </row>
    <row r="42" spans="1:10" ht="17.100000000000001" customHeight="1" x14ac:dyDescent="0.25">
      <c r="A42" s="75">
        <v>34</v>
      </c>
      <c r="B42" s="73">
        <v>36230</v>
      </c>
      <c r="C42" s="76" t="s">
        <v>279</v>
      </c>
      <c r="D42" s="73" t="s">
        <v>13</v>
      </c>
      <c r="E42" s="73">
        <v>435</v>
      </c>
      <c r="F42" s="74">
        <v>25</v>
      </c>
      <c r="G42" s="74">
        <v>27.78</v>
      </c>
      <c r="H42" s="74">
        <v>32.31</v>
      </c>
      <c r="I42" s="87">
        <f t="shared" si="1"/>
        <v>28.363333333333333</v>
      </c>
      <c r="J42" s="87">
        <f t="shared" si="0"/>
        <v>12338.05</v>
      </c>
    </row>
    <row r="43" spans="1:10" ht="17.100000000000001" customHeight="1" x14ac:dyDescent="0.25">
      <c r="A43" s="75">
        <v>35</v>
      </c>
      <c r="B43" s="75"/>
      <c r="C43" s="78" t="s">
        <v>280</v>
      </c>
      <c r="D43" s="73" t="s">
        <v>13</v>
      </c>
      <c r="E43" s="73">
        <v>15</v>
      </c>
      <c r="F43" s="74">
        <v>460</v>
      </c>
      <c r="G43" s="74">
        <v>730</v>
      </c>
      <c r="H43" s="74"/>
      <c r="I43" s="87">
        <f t="shared" si="1"/>
        <v>595</v>
      </c>
      <c r="J43" s="87">
        <f t="shared" si="0"/>
        <v>8925</v>
      </c>
    </row>
    <row r="44" spans="1:10" ht="17.100000000000001" customHeight="1" x14ac:dyDescent="0.25">
      <c r="A44" s="75">
        <v>36</v>
      </c>
      <c r="B44" s="73"/>
      <c r="C44" s="76" t="s">
        <v>281</v>
      </c>
      <c r="D44" s="79" t="s">
        <v>282</v>
      </c>
      <c r="E44" s="73">
        <v>74</v>
      </c>
      <c r="F44" s="74">
        <v>22</v>
      </c>
      <c r="G44" s="74">
        <v>30</v>
      </c>
      <c r="H44" s="74"/>
      <c r="I44" s="87">
        <f t="shared" si="1"/>
        <v>26</v>
      </c>
      <c r="J44" s="87">
        <f t="shared" si="0"/>
        <v>1924</v>
      </c>
    </row>
    <row r="45" spans="1:10" ht="17.100000000000001" customHeight="1" x14ac:dyDescent="0.25">
      <c r="A45" s="75">
        <v>37</v>
      </c>
      <c r="B45" s="73"/>
      <c r="C45" s="76" t="s">
        <v>283</v>
      </c>
      <c r="D45" s="79" t="s">
        <v>284</v>
      </c>
      <c r="E45" s="73">
        <v>65</v>
      </c>
      <c r="F45" s="74">
        <v>13</v>
      </c>
      <c r="G45" s="74">
        <v>25.56</v>
      </c>
      <c r="H45" s="74"/>
      <c r="I45" s="87">
        <f t="shared" si="1"/>
        <v>19.28</v>
      </c>
      <c r="J45" s="87">
        <f t="shared" si="0"/>
        <v>1253.2</v>
      </c>
    </row>
    <row r="46" spans="1:10" ht="17.100000000000001" customHeight="1" x14ac:dyDescent="0.25">
      <c r="A46" s="75">
        <v>38</v>
      </c>
      <c r="B46" s="75"/>
      <c r="C46" s="78" t="s">
        <v>285</v>
      </c>
      <c r="D46" s="73" t="s">
        <v>13</v>
      </c>
      <c r="E46" s="73">
        <v>40</v>
      </c>
      <c r="F46" s="74">
        <v>45</v>
      </c>
      <c r="G46" s="74">
        <v>45.58</v>
      </c>
      <c r="H46" s="74"/>
      <c r="I46" s="87">
        <f t="shared" si="1"/>
        <v>45.29</v>
      </c>
      <c r="J46" s="87">
        <f t="shared" si="0"/>
        <v>1811.6</v>
      </c>
    </row>
    <row r="47" spans="1:10" ht="17.100000000000001" customHeight="1" x14ac:dyDescent="0.25">
      <c r="A47" s="75">
        <v>39</v>
      </c>
      <c r="B47" s="75">
        <v>371</v>
      </c>
      <c r="C47" s="78" t="s">
        <v>286</v>
      </c>
      <c r="D47" s="73" t="s">
        <v>13</v>
      </c>
      <c r="E47" s="73">
        <v>200</v>
      </c>
      <c r="F47" s="74">
        <v>15</v>
      </c>
      <c r="G47" s="74">
        <v>10</v>
      </c>
      <c r="H47" s="74">
        <v>9.8000000000000007</v>
      </c>
      <c r="I47" s="87">
        <f t="shared" si="1"/>
        <v>11.6</v>
      </c>
      <c r="J47" s="87">
        <f t="shared" si="0"/>
        <v>2320</v>
      </c>
    </row>
    <row r="48" spans="1:10" ht="17.100000000000001" customHeight="1" x14ac:dyDescent="0.25">
      <c r="A48" s="75">
        <v>40</v>
      </c>
      <c r="B48" s="73"/>
      <c r="C48" s="78" t="s">
        <v>287</v>
      </c>
      <c r="D48" s="75" t="s">
        <v>20</v>
      </c>
      <c r="E48" s="73">
        <v>470</v>
      </c>
      <c r="F48" s="74">
        <v>34.22</v>
      </c>
      <c r="G48" s="74">
        <v>41.11</v>
      </c>
      <c r="H48" s="74"/>
      <c r="I48" s="87">
        <f t="shared" si="1"/>
        <v>37.664999999999999</v>
      </c>
      <c r="J48" s="87">
        <f t="shared" si="0"/>
        <v>17702.55</v>
      </c>
    </row>
    <row r="49" spans="1:10" ht="17.100000000000001" customHeight="1" x14ac:dyDescent="0.25">
      <c r="A49" s="75">
        <v>41</v>
      </c>
      <c r="B49" s="73"/>
      <c r="C49" s="78" t="s">
        <v>288</v>
      </c>
      <c r="D49" s="73" t="s">
        <v>13</v>
      </c>
      <c r="E49" s="73">
        <v>60</v>
      </c>
      <c r="F49" s="74">
        <v>10</v>
      </c>
      <c r="G49" s="74">
        <v>8.9</v>
      </c>
      <c r="H49" s="74"/>
      <c r="I49" s="87">
        <f t="shared" si="1"/>
        <v>9.4499999999999993</v>
      </c>
      <c r="J49" s="87">
        <f t="shared" si="0"/>
        <v>567</v>
      </c>
    </row>
    <row r="50" spans="1:10" ht="17.100000000000001" customHeight="1" x14ac:dyDescent="0.25">
      <c r="A50" s="75">
        <v>42</v>
      </c>
      <c r="B50" s="73">
        <v>36799</v>
      </c>
      <c r="C50" s="78" t="s">
        <v>289</v>
      </c>
      <c r="D50" s="73" t="s">
        <v>13</v>
      </c>
      <c r="E50" s="73">
        <v>195</v>
      </c>
      <c r="F50" s="74">
        <v>70</v>
      </c>
      <c r="G50" s="74">
        <v>98.9</v>
      </c>
      <c r="H50" s="74">
        <v>41.74</v>
      </c>
      <c r="I50" s="87">
        <f t="shared" si="1"/>
        <v>70.213333333333338</v>
      </c>
      <c r="J50" s="87">
        <f t="shared" si="0"/>
        <v>13691.6</v>
      </c>
    </row>
    <row r="51" spans="1:10" ht="17.100000000000001" customHeight="1" x14ac:dyDescent="0.25">
      <c r="A51" s="75">
        <v>43</v>
      </c>
      <c r="B51" s="73"/>
      <c r="C51" s="77" t="s">
        <v>290</v>
      </c>
      <c r="D51" s="73" t="s">
        <v>13</v>
      </c>
      <c r="E51" s="73">
        <v>170</v>
      </c>
      <c r="F51" s="74">
        <v>0.3</v>
      </c>
      <c r="G51" s="74">
        <v>0.11</v>
      </c>
      <c r="H51" s="74"/>
      <c r="I51" s="87">
        <f t="shared" si="1"/>
        <v>0.20499999999999999</v>
      </c>
      <c r="J51" s="87">
        <f t="shared" si="0"/>
        <v>34.85</v>
      </c>
    </row>
    <row r="52" spans="1:10" ht="17.100000000000001" customHeight="1" x14ac:dyDescent="0.25">
      <c r="A52" s="75">
        <v>44</v>
      </c>
      <c r="B52" s="73"/>
      <c r="C52" s="77" t="s">
        <v>291</v>
      </c>
      <c r="D52" s="73" t="s">
        <v>13</v>
      </c>
      <c r="E52" s="73">
        <v>170</v>
      </c>
      <c r="F52" s="74">
        <v>0.35</v>
      </c>
      <c r="G52" s="74">
        <v>0.13</v>
      </c>
      <c r="H52" s="74"/>
      <c r="I52" s="87">
        <f t="shared" si="1"/>
        <v>0.24</v>
      </c>
      <c r="J52" s="87">
        <f t="shared" si="0"/>
        <v>40.799999999999997</v>
      </c>
    </row>
    <row r="53" spans="1:10" ht="17.100000000000001" customHeight="1" x14ac:dyDescent="0.25">
      <c r="A53" s="75">
        <v>45</v>
      </c>
      <c r="B53" s="75"/>
      <c r="C53" s="78" t="s">
        <v>292</v>
      </c>
      <c r="D53" s="73" t="s">
        <v>13</v>
      </c>
      <c r="E53" s="73">
        <v>145</v>
      </c>
      <c r="F53" s="74">
        <v>0.25</v>
      </c>
      <c r="G53" s="74">
        <v>0.05</v>
      </c>
      <c r="H53" s="74"/>
      <c r="I53" s="87">
        <f t="shared" si="1"/>
        <v>0.15</v>
      </c>
      <c r="J53" s="87">
        <f t="shared" si="0"/>
        <v>21.75</v>
      </c>
    </row>
    <row r="54" spans="1:10" ht="17.100000000000001" customHeight="1" x14ac:dyDescent="0.25">
      <c r="A54" s="75">
        <v>46</v>
      </c>
      <c r="B54" s="73"/>
      <c r="C54" s="78" t="s">
        <v>293</v>
      </c>
      <c r="D54" s="73" t="s">
        <v>13</v>
      </c>
      <c r="E54" s="73">
        <v>145</v>
      </c>
      <c r="F54" s="74">
        <v>0.3</v>
      </c>
      <c r="G54" s="74">
        <v>0.1</v>
      </c>
      <c r="H54" s="74"/>
      <c r="I54" s="87">
        <f t="shared" si="1"/>
        <v>0.2</v>
      </c>
      <c r="J54" s="87">
        <f t="shared" si="0"/>
        <v>29</v>
      </c>
    </row>
    <row r="55" spans="1:10" ht="17.100000000000001" customHeight="1" x14ac:dyDescent="0.25">
      <c r="A55" s="75">
        <v>47</v>
      </c>
      <c r="B55" s="73"/>
      <c r="C55" s="77" t="s">
        <v>294</v>
      </c>
      <c r="D55" s="73" t="s">
        <v>13</v>
      </c>
      <c r="E55" s="73">
        <v>370</v>
      </c>
      <c r="F55" s="74">
        <v>1.1000000000000001</v>
      </c>
      <c r="G55" s="74">
        <v>1.1000000000000001</v>
      </c>
      <c r="H55" s="74"/>
      <c r="I55" s="87">
        <f t="shared" si="1"/>
        <v>1.1000000000000001</v>
      </c>
      <c r="J55" s="87">
        <f t="shared" si="0"/>
        <v>407.00000000000006</v>
      </c>
    </row>
    <row r="56" spans="1:10" ht="17.100000000000001" customHeight="1" x14ac:dyDescent="0.25">
      <c r="A56" s="75">
        <v>48</v>
      </c>
      <c r="B56" s="73"/>
      <c r="C56" s="77" t="s">
        <v>295</v>
      </c>
      <c r="D56" s="79" t="s">
        <v>204</v>
      </c>
      <c r="E56" s="73">
        <v>300</v>
      </c>
      <c r="F56" s="74">
        <v>160</v>
      </c>
      <c r="G56" s="74">
        <v>144.44</v>
      </c>
      <c r="H56" s="74"/>
      <c r="I56" s="87">
        <f t="shared" si="1"/>
        <v>152.22</v>
      </c>
      <c r="J56" s="87">
        <f t="shared" si="0"/>
        <v>45666</v>
      </c>
    </row>
    <row r="57" spans="1:10" ht="17.100000000000001" customHeight="1" x14ac:dyDescent="0.25">
      <c r="A57" s="75">
        <v>49</v>
      </c>
      <c r="B57" s="75"/>
      <c r="C57" s="77" t="s">
        <v>296</v>
      </c>
      <c r="D57" s="79" t="s">
        <v>204</v>
      </c>
      <c r="E57" s="73">
        <v>230</v>
      </c>
      <c r="F57" s="74">
        <v>160</v>
      </c>
      <c r="G57" s="74">
        <v>144.44</v>
      </c>
      <c r="H57" s="74"/>
      <c r="I57" s="87">
        <f t="shared" si="1"/>
        <v>152.22</v>
      </c>
      <c r="J57" s="87">
        <f t="shared" si="0"/>
        <v>35010.6</v>
      </c>
    </row>
    <row r="58" spans="1:10" ht="17.100000000000001" customHeight="1" x14ac:dyDescent="0.25">
      <c r="A58" s="75">
        <v>50</v>
      </c>
      <c r="B58" s="73"/>
      <c r="C58" s="77" t="s">
        <v>297</v>
      </c>
      <c r="D58" s="73" t="s">
        <v>13</v>
      </c>
      <c r="E58" s="73">
        <v>40</v>
      </c>
      <c r="F58" s="74">
        <v>80</v>
      </c>
      <c r="G58" s="74">
        <v>96.67</v>
      </c>
      <c r="H58" s="74"/>
      <c r="I58" s="87">
        <f t="shared" ref="I58:I65" si="2">AVERAGE(F58:H58)</f>
        <v>88.335000000000008</v>
      </c>
      <c r="J58" s="87">
        <f t="shared" si="0"/>
        <v>3533.4000000000005</v>
      </c>
    </row>
    <row r="59" spans="1:10" ht="17.100000000000001" customHeight="1" x14ac:dyDescent="0.25">
      <c r="A59" s="75">
        <v>51</v>
      </c>
      <c r="B59" s="73"/>
      <c r="C59" s="80" t="s">
        <v>298</v>
      </c>
      <c r="D59" s="73" t="s">
        <v>13</v>
      </c>
      <c r="E59" s="73">
        <v>400</v>
      </c>
      <c r="F59" s="74">
        <v>70</v>
      </c>
      <c r="G59" s="74">
        <v>80</v>
      </c>
      <c r="H59" s="74"/>
      <c r="I59" s="87">
        <f t="shared" si="2"/>
        <v>75</v>
      </c>
      <c r="J59" s="87">
        <f t="shared" si="0"/>
        <v>30000</v>
      </c>
    </row>
    <row r="60" spans="1:10" ht="17.100000000000001" customHeight="1" x14ac:dyDescent="0.25">
      <c r="A60" s="75">
        <v>52</v>
      </c>
      <c r="B60" s="73"/>
      <c r="C60" s="80" t="s">
        <v>299</v>
      </c>
      <c r="D60" s="73" t="s">
        <v>13</v>
      </c>
      <c r="E60" s="73">
        <v>450</v>
      </c>
      <c r="F60" s="74">
        <v>50</v>
      </c>
      <c r="G60" s="74">
        <v>57.78</v>
      </c>
      <c r="H60" s="74"/>
      <c r="I60" s="87">
        <f t="shared" si="2"/>
        <v>53.89</v>
      </c>
      <c r="J60" s="87">
        <f t="shared" si="0"/>
        <v>24250.5</v>
      </c>
    </row>
    <row r="61" spans="1:10" ht="17.100000000000001" customHeight="1" x14ac:dyDescent="0.25">
      <c r="A61" s="75">
        <v>53</v>
      </c>
      <c r="B61" s="73"/>
      <c r="C61" s="78" t="s">
        <v>300</v>
      </c>
      <c r="D61" s="73" t="s">
        <v>13</v>
      </c>
      <c r="E61" s="73">
        <v>95</v>
      </c>
      <c r="F61" s="74">
        <v>190</v>
      </c>
      <c r="G61" s="74">
        <v>216.67</v>
      </c>
      <c r="H61" s="74"/>
      <c r="I61" s="87">
        <f t="shared" si="2"/>
        <v>203.33499999999998</v>
      </c>
      <c r="J61" s="87">
        <f t="shared" si="0"/>
        <v>19316.824999999997</v>
      </c>
    </row>
    <row r="62" spans="1:10" ht="17.100000000000001" customHeight="1" x14ac:dyDescent="0.25">
      <c r="A62" s="75">
        <v>54</v>
      </c>
      <c r="B62" s="73"/>
      <c r="C62" s="78" t="s">
        <v>301</v>
      </c>
      <c r="D62" s="73" t="s">
        <v>13</v>
      </c>
      <c r="E62" s="73">
        <v>15100</v>
      </c>
      <c r="F62" s="74">
        <v>1.55</v>
      </c>
      <c r="G62" s="74">
        <v>1.44</v>
      </c>
      <c r="H62" s="74"/>
      <c r="I62" s="87">
        <f t="shared" si="2"/>
        <v>1.4950000000000001</v>
      </c>
      <c r="J62" s="87">
        <f t="shared" si="0"/>
        <v>22574.5</v>
      </c>
    </row>
    <row r="63" spans="1:10" ht="17.100000000000001" customHeight="1" x14ac:dyDescent="0.25">
      <c r="A63" s="75">
        <v>55</v>
      </c>
      <c r="B63" s="73"/>
      <c r="C63" s="78" t="s">
        <v>302</v>
      </c>
      <c r="D63" s="73" t="s">
        <v>13</v>
      </c>
      <c r="E63" s="73">
        <v>9100</v>
      </c>
      <c r="F63" s="74">
        <v>1.35</v>
      </c>
      <c r="G63" s="74">
        <v>1.08</v>
      </c>
      <c r="H63" s="74"/>
      <c r="I63" s="87">
        <f t="shared" si="2"/>
        <v>1.2150000000000001</v>
      </c>
      <c r="J63" s="87">
        <f t="shared" si="0"/>
        <v>11056.5</v>
      </c>
    </row>
    <row r="64" spans="1:10" ht="17.100000000000001" customHeight="1" x14ac:dyDescent="0.25">
      <c r="A64" s="75">
        <v>56</v>
      </c>
      <c r="B64" s="73"/>
      <c r="C64" s="76" t="s">
        <v>303</v>
      </c>
      <c r="D64" s="73" t="s">
        <v>13</v>
      </c>
      <c r="E64" s="73">
        <v>40</v>
      </c>
      <c r="F64" s="74">
        <v>44.08</v>
      </c>
      <c r="G64" s="74">
        <v>43.33</v>
      </c>
      <c r="H64" s="74"/>
      <c r="I64" s="87">
        <f t="shared" si="2"/>
        <v>43.704999999999998</v>
      </c>
      <c r="J64" s="87">
        <f t="shared" si="0"/>
        <v>1748.1999999999998</v>
      </c>
    </row>
    <row r="65" spans="1:10" ht="17.100000000000001" customHeight="1" x14ac:dyDescent="0.25">
      <c r="A65" s="75">
        <v>57</v>
      </c>
      <c r="B65" s="73"/>
      <c r="C65" s="78" t="s">
        <v>304</v>
      </c>
      <c r="D65" s="73" t="s">
        <v>13</v>
      </c>
      <c r="E65" s="73">
        <v>45</v>
      </c>
      <c r="F65" s="74">
        <v>88.5</v>
      </c>
      <c r="G65" s="74">
        <v>94.44</v>
      </c>
      <c r="H65" s="74"/>
      <c r="I65" s="87">
        <f t="shared" si="2"/>
        <v>91.47</v>
      </c>
      <c r="J65" s="87">
        <f t="shared" si="0"/>
        <v>4116.1499999999996</v>
      </c>
    </row>
    <row r="66" spans="1:10" ht="15.75" x14ac:dyDescent="0.25">
      <c r="A66" s="121" t="s">
        <v>310</v>
      </c>
      <c r="B66" s="121"/>
      <c r="C66" s="121"/>
      <c r="D66" s="121"/>
      <c r="E66" s="121"/>
      <c r="F66" s="121"/>
      <c r="G66" s="121"/>
      <c r="H66" s="121"/>
      <c r="I66" s="121"/>
      <c r="J66" s="63">
        <f>SUM(J9:J65)</f>
        <v>561629.27499999979</v>
      </c>
    </row>
    <row r="67" spans="1:10" ht="15.75" x14ac:dyDescent="0.25">
      <c r="A67" s="66"/>
      <c r="B67" s="66"/>
      <c r="C67" s="70"/>
      <c r="D67" s="66"/>
      <c r="E67" s="72"/>
      <c r="F67" s="65"/>
      <c r="G67" s="64"/>
      <c r="H67" s="64"/>
    </row>
    <row r="68" spans="1:10" ht="15.75" x14ac:dyDescent="0.25">
      <c r="A68" s="120"/>
      <c r="B68" s="120"/>
      <c r="C68" s="120"/>
      <c r="D68" s="120"/>
      <c r="E68" s="120"/>
      <c r="F68" s="120"/>
      <c r="G68" s="64"/>
      <c r="H68" s="64"/>
    </row>
    <row r="69" spans="1:10" ht="15.75" x14ac:dyDescent="0.25">
      <c r="A69" s="83"/>
      <c r="B69" s="83"/>
      <c r="C69" s="83"/>
      <c r="D69" s="83"/>
      <c r="E69" s="83"/>
      <c r="F69" s="83"/>
      <c r="G69" s="64"/>
      <c r="H69" s="64"/>
    </row>
    <row r="70" spans="1:10" ht="15.75" x14ac:dyDescent="0.25">
      <c r="A70" s="68"/>
      <c r="B70" s="68"/>
      <c r="C70" s="69"/>
      <c r="D70" s="68"/>
      <c r="E70" s="72"/>
      <c r="F70" s="65"/>
      <c r="G70" s="64"/>
      <c r="H70" s="64"/>
    </row>
    <row r="71" spans="1:10" ht="15.75" x14ac:dyDescent="0.25">
      <c r="A71" s="118"/>
      <c r="B71" s="118"/>
      <c r="C71" s="118"/>
      <c r="D71" s="118"/>
      <c r="E71" s="118"/>
      <c r="F71" s="118"/>
      <c r="G71" s="64"/>
      <c r="H71" s="64"/>
    </row>
    <row r="72" spans="1:10" ht="15.75" x14ac:dyDescent="0.25">
      <c r="A72" s="119"/>
      <c r="B72" s="119"/>
      <c r="C72" s="119"/>
      <c r="D72" s="119"/>
      <c r="E72" s="119"/>
      <c r="F72" s="119"/>
      <c r="G72" s="64"/>
      <c r="H72" s="64"/>
    </row>
  </sheetData>
  <mergeCells count="9">
    <mergeCell ref="A3:J3"/>
    <mergeCell ref="A2:J2"/>
    <mergeCell ref="A68:F68"/>
    <mergeCell ref="A71:F71"/>
    <mergeCell ref="A72:F72"/>
    <mergeCell ref="A7:J7"/>
    <mergeCell ref="A66:I66"/>
    <mergeCell ref="A5:J5"/>
    <mergeCell ref="A4:J4"/>
  </mergeCells>
  <pageMargins left="0.25" right="0.25" top="0.75" bottom="0.75" header="0.3" footer="0.3"/>
  <pageSetup paperSize="9" scale="61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showGridLines="0" tabSelected="1" workbookViewId="0">
      <selection activeCell="K10" sqref="K10"/>
    </sheetView>
  </sheetViews>
  <sheetFormatPr defaultRowHeight="15" x14ac:dyDescent="0.25"/>
  <cols>
    <col min="1" max="1" width="3.7109375" customWidth="1"/>
    <col min="2" max="2" width="30.42578125" customWidth="1"/>
    <col min="3" max="3" width="17.28515625" customWidth="1"/>
    <col min="4" max="4" width="22.85546875" customWidth="1"/>
    <col min="5" max="5" width="16.7109375" customWidth="1"/>
    <col min="6" max="6" width="15.85546875" customWidth="1"/>
    <col min="7" max="7" width="14.5703125" customWidth="1"/>
  </cols>
  <sheetData>
    <row r="2" spans="1:11" ht="15.75" x14ac:dyDescent="0.25">
      <c r="B2" s="67"/>
      <c r="C2" s="67"/>
      <c r="D2" s="71"/>
      <c r="E2" s="67"/>
      <c r="F2" s="65"/>
      <c r="G2" s="64"/>
      <c r="H2" s="64"/>
      <c r="I2" s="64"/>
      <c r="J2" s="84"/>
      <c r="K2" s="84"/>
    </row>
    <row r="3" spans="1:11" ht="15.75" x14ac:dyDescent="0.25">
      <c r="A3" s="96"/>
      <c r="B3" s="115" t="s">
        <v>0</v>
      </c>
      <c r="C3" s="115"/>
      <c r="D3" s="115"/>
      <c r="E3" s="115"/>
      <c r="F3" s="115"/>
      <c r="G3" s="115"/>
      <c r="H3" s="96"/>
      <c r="I3" s="96"/>
      <c r="J3" s="96"/>
      <c r="K3" s="96"/>
    </row>
    <row r="4" spans="1:11" ht="15.75" x14ac:dyDescent="0.25">
      <c r="A4" s="96"/>
      <c r="B4" s="115" t="s">
        <v>1</v>
      </c>
      <c r="C4" s="115"/>
      <c r="D4" s="115"/>
      <c r="E4" s="115"/>
      <c r="F4" s="115"/>
      <c r="G4" s="115"/>
      <c r="H4" s="96"/>
      <c r="I4" s="96"/>
      <c r="J4" s="96"/>
      <c r="K4" s="96"/>
    </row>
    <row r="5" spans="1:11" ht="15.75" x14ac:dyDescent="0.25">
      <c r="A5" s="96"/>
      <c r="B5" s="115" t="s">
        <v>2</v>
      </c>
      <c r="C5" s="115"/>
      <c r="D5" s="115"/>
      <c r="E5" s="115"/>
      <c r="F5" s="115"/>
      <c r="G5" s="115"/>
      <c r="H5" s="96"/>
      <c r="I5" s="96"/>
      <c r="J5" s="96"/>
      <c r="K5" s="96"/>
    </row>
    <row r="6" spans="1:11" ht="15.75" x14ac:dyDescent="0.25">
      <c r="A6" s="96"/>
      <c r="B6" s="115" t="s">
        <v>3</v>
      </c>
      <c r="C6" s="115"/>
      <c r="D6" s="115"/>
      <c r="E6" s="115"/>
      <c r="F6" s="115"/>
      <c r="G6" s="115"/>
      <c r="H6" s="96"/>
      <c r="I6" s="96"/>
      <c r="J6" s="96"/>
      <c r="K6" s="96"/>
    </row>
    <row r="7" spans="1:11" x14ac:dyDescent="0.25">
      <c r="A7" s="81"/>
      <c r="B7" s="81"/>
      <c r="C7" s="81"/>
      <c r="D7" s="81"/>
      <c r="E7" s="82"/>
      <c r="F7" s="82"/>
      <c r="G7" s="64"/>
      <c r="H7" s="64"/>
      <c r="I7" s="84"/>
      <c r="J7" s="84"/>
    </row>
    <row r="8" spans="1:11" ht="21.75" customHeight="1" x14ac:dyDescent="0.25">
      <c r="B8" s="130" t="s">
        <v>315</v>
      </c>
      <c r="C8" s="131"/>
      <c r="D8" s="131"/>
      <c r="E8" s="131"/>
      <c r="F8" s="131"/>
      <c r="G8" s="132"/>
    </row>
    <row r="9" spans="1:11" ht="65.25" customHeight="1" x14ac:dyDescent="0.25">
      <c r="B9" s="99" t="s">
        <v>311</v>
      </c>
      <c r="C9" s="99" t="s">
        <v>314</v>
      </c>
      <c r="D9" s="99" t="s">
        <v>324</v>
      </c>
      <c r="E9" s="99" t="s">
        <v>318</v>
      </c>
      <c r="F9" s="99" t="s">
        <v>319</v>
      </c>
      <c r="G9" s="99" t="s">
        <v>317</v>
      </c>
    </row>
    <row r="10" spans="1:11" ht="20.100000000000001" customHeight="1" x14ac:dyDescent="0.25">
      <c r="B10" s="100" t="s">
        <v>4</v>
      </c>
      <c r="C10" s="63">
        <f>'Lote 1'!K78</f>
        <v>55763.46</v>
      </c>
      <c r="D10" s="63">
        <f>C10*41.58/100</f>
        <v>23186.446667999997</v>
      </c>
      <c r="E10" s="63">
        <f>C10*12.65/100</f>
        <v>7054.0776900000001</v>
      </c>
      <c r="F10" s="63">
        <f>C10*6.62/100</f>
        <v>3691.541052</v>
      </c>
      <c r="G10" s="63">
        <f>C10*39.15/100</f>
        <v>21831.394589999996</v>
      </c>
    </row>
    <row r="11" spans="1:11" ht="30" customHeight="1" x14ac:dyDescent="0.25">
      <c r="B11" s="136" t="s">
        <v>83</v>
      </c>
      <c r="C11" s="63">
        <f>'Lote 2'!I122</f>
        <v>205907.45500000002</v>
      </c>
      <c r="D11" s="63">
        <f t="shared" ref="D11:D14" si="0">C11*41.58/100</f>
        <v>85616.319789000001</v>
      </c>
      <c r="E11" s="63">
        <f t="shared" ref="E11:E14" si="1">C11*12.65/100</f>
        <v>26047.293057500003</v>
      </c>
      <c r="F11" s="63">
        <f t="shared" ref="F11:F14" si="2">C11*6.62/100</f>
        <v>13631.073521</v>
      </c>
      <c r="G11" s="63">
        <f t="shared" ref="G11:G14" si="3">C11*39.15/100</f>
        <v>80612.76863250001</v>
      </c>
    </row>
    <row r="12" spans="1:11" ht="20.100000000000001" customHeight="1" x14ac:dyDescent="0.25">
      <c r="B12" s="100" t="s">
        <v>197</v>
      </c>
      <c r="C12" s="63">
        <f>'Lote 3'!$I$22</f>
        <v>6113.1750000000011</v>
      </c>
      <c r="D12" s="63">
        <f t="shared" si="0"/>
        <v>2541.8581650000006</v>
      </c>
      <c r="E12" s="63">
        <f t="shared" si="1"/>
        <v>773.31663750000018</v>
      </c>
      <c r="F12" s="63">
        <f t="shared" si="2"/>
        <v>404.69218500000011</v>
      </c>
      <c r="G12" s="63">
        <f t="shared" si="3"/>
        <v>2393.3080125000006</v>
      </c>
    </row>
    <row r="13" spans="1:11" ht="20.100000000000001" customHeight="1" x14ac:dyDescent="0.25">
      <c r="B13" s="100" t="s">
        <v>213</v>
      </c>
      <c r="C13" s="63">
        <f>'Lote 4'!$K$36</f>
        <v>77732.800000000003</v>
      </c>
      <c r="D13" s="63">
        <f t="shared" si="0"/>
        <v>32321.29824</v>
      </c>
      <c r="E13" s="63">
        <f t="shared" si="1"/>
        <v>9833.1992000000009</v>
      </c>
      <c r="F13" s="63">
        <f t="shared" si="2"/>
        <v>5145.9113600000001</v>
      </c>
      <c r="G13" s="63">
        <f t="shared" si="3"/>
        <v>30432.391200000002</v>
      </c>
    </row>
    <row r="14" spans="1:11" ht="20.100000000000001" customHeight="1" x14ac:dyDescent="0.25">
      <c r="B14" s="100" t="s">
        <v>312</v>
      </c>
      <c r="C14" s="63">
        <f>'Lote 5'!J66</f>
        <v>561629.27499999979</v>
      </c>
      <c r="D14" s="63">
        <f t="shared" si="0"/>
        <v>233525.45254499989</v>
      </c>
      <c r="E14" s="63">
        <f t="shared" si="1"/>
        <v>71046.10328749998</v>
      </c>
      <c r="F14" s="63">
        <f t="shared" si="2"/>
        <v>37179.858004999987</v>
      </c>
      <c r="G14" s="63">
        <f t="shared" si="3"/>
        <v>219877.8611624999</v>
      </c>
    </row>
    <row r="15" spans="1:11" ht="20.100000000000001" customHeight="1" x14ac:dyDescent="0.25">
      <c r="B15" s="127" t="s">
        <v>313</v>
      </c>
      <c r="C15" s="128"/>
      <c r="D15" s="97">
        <f>SUM(D10:D14)</f>
        <v>377191.37540699984</v>
      </c>
      <c r="E15" s="97">
        <f t="shared" ref="E15:G15" si="4">SUM(E10:E14)</f>
        <v>114753.98987249998</v>
      </c>
      <c r="F15" s="97">
        <f t="shared" si="4"/>
        <v>60053.076122999984</v>
      </c>
      <c r="G15" s="97">
        <f t="shared" si="4"/>
        <v>355147.72359749989</v>
      </c>
    </row>
    <row r="16" spans="1:11" ht="19.5" customHeight="1" x14ac:dyDescent="0.25">
      <c r="B16" s="133" t="s">
        <v>323</v>
      </c>
      <c r="C16" s="133"/>
      <c r="D16" s="134">
        <f>SUM(D15:G15)</f>
        <v>907146.16499999969</v>
      </c>
      <c r="E16" s="135"/>
      <c r="F16" s="135"/>
      <c r="G16" s="135"/>
    </row>
    <row r="18" spans="2:7" s="64" customFormat="1" x14ac:dyDescent="0.25"/>
    <row r="19" spans="2:7" s="64" customFormat="1" x14ac:dyDescent="0.25"/>
    <row r="21" spans="2:7" x14ac:dyDescent="0.25">
      <c r="B21" s="129" t="s">
        <v>320</v>
      </c>
      <c r="C21" s="129"/>
      <c r="D21" s="129"/>
      <c r="E21" s="129"/>
      <c r="F21" s="129"/>
      <c r="G21" s="129"/>
    </row>
    <row r="22" spans="2:7" x14ac:dyDescent="0.25">
      <c r="B22" s="129" t="s">
        <v>321</v>
      </c>
      <c r="C22" s="129"/>
      <c r="D22" s="129"/>
      <c r="E22" s="129"/>
      <c r="F22" s="129"/>
      <c r="G22" s="129"/>
    </row>
    <row r="23" spans="2:7" x14ac:dyDescent="0.25">
      <c r="B23" s="126" t="s">
        <v>322</v>
      </c>
      <c r="C23" s="126"/>
      <c r="D23" s="126"/>
      <c r="E23" s="126"/>
      <c r="F23" s="126"/>
      <c r="G23" s="126"/>
    </row>
  </sheetData>
  <mergeCells count="11">
    <mergeCell ref="B23:G23"/>
    <mergeCell ref="B3:G3"/>
    <mergeCell ref="B4:G4"/>
    <mergeCell ref="B15:C15"/>
    <mergeCell ref="B21:G21"/>
    <mergeCell ref="B22:G22"/>
    <mergeCell ref="B5:G5"/>
    <mergeCell ref="B6:G6"/>
    <mergeCell ref="B8:G8"/>
    <mergeCell ref="B16:C16"/>
    <mergeCell ref="D16:G16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Lote 1</vt:lpstr>
      <vt:lpstr>Lote 2</vt:lpstr>
      <vt:lpstr>Lote 3</vt:lpstr>
      <vt:lpstr>Lote 4</vt:lpstr>
      <vt:lpstr>Lote 5</vt:lpstr>
      <vt:lpstr>Valores gerais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Lizana da Silva Borges</dc:creator>
  <cp:lastModifiedBy>Lizana da Silva Borges</cp:lastModifiedBy>
  <cp:lastPrinted>2021-06-11T17:39:08Z</cp:lastPrinted>
  <dcterms:created xsi:type="dcterms:W3CDTF">2021-05-17T18:03:19Z</dcterms:created>
  <dcterms:modified xsi:type="dcterms:W3CDTF">2021-06-11T17:40:35Z</dcterms:modified>
</cp:coreProperties>
</file>