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activeTab="1"/>
  </bookViews>
  <sheets>
    <sheet name="Reajustes" sheetId="2" r:id="rId1"/>
    <sheet name="200 dias" sheetId="1" r:id="rId2"/>
  </sheets>
  <definedNames>
    <definedName name="_xlnm._FilterDatabase" localSheetId="1" hidden="1">'200 dias'!$A$1:$J$95</definedName>
    <definedName name="_xlnm._FilterDatabase" localSheetId="0" hidden="1">Reajustes!$A$1:$J$1</definedName>
    <definedName name="_xlnm.Print_Area" localSheetId="1">'200 dias'!$A$1:$J$96</definedName>
    <definedName name="_xlnm.Print_Area" localSheetId="0">Reajustes!$A$1:$I$6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9" i="1" l="1"/>
  <c r="J78" i="1"/>
  <c r="J77"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2" i="1"/>
  <c r="I76" i="1"/>
  <c r="I75" i="1"/>
  <c r="I74" i="1"/>
  <c r="I73" i="1"/>
  <c r="I72" i="1"/>
  <c r="I71" i="1" l="1"/>
  <c r="I69" i="1" l="1"/>
  <c r="I70" i="1"/>
  <c r="I68" i="1"/>
  <c r="I67" i="1"/>
  <c r="I66" i="1"/>
  <c r="I65" i="1"/>
  <c r="L3" i="2" l="1"/>
  <c r="L4" i="2"/>
  <c r="L5" i="2"/>
  <c r="L6" i="2"/>
  <c r="L2" i="2"/>
  <c r="H78" i="1"/>
  <c r="G78" i="1"/>
  <c r="I62" i="1"/>
  <c r="I63" i="1" l="1"/>
  <c r="I64" i="1"/>
  <c r="I8" i="1" l="1"/>
  <c r="I2" i="1" l="1"/>
  <c r="I3" i="1"/>
  <c r="I4" i="1"/>
  <c r="I5" i="1"/>
  <c r="I6" i="1"/>
  <c r="I7"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G51" i="1" l="1"/>
  <c r="H51" i="1"/>
  <c r="G50" i="1"/>
  <c r="H50" i="1"/>
  <c r="H49" i="1"/>
  <c r="G49" i="1"/>
  <c r="J6" i="2" l="1"/>
  <c r="J5" i="2" l="1"/>
  <c r="J3" i="2"/>
  <c r="J4" i="2"/>
  <c r="J2" i="2"/>
  <c r="H53" i="1"/>
  <c r="G53"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G8" i="1"/>
  <c r="H7" i="1"/>
  <c r="G7" i="1"/>
  <c r="H6" i="1"/>
  <c r="G6" i="1"/>
  <c r="H5" i="1"/>
  <c r="G5" i="1"/>
  <c r="H4" i="1"/>
  <c r="G4" i="1"/>
  <c r="H3" i="1"/>
  <c r="G3" i="1"/>
  <c r="H2" i="1"/>
  <c r="G2" i="1"/>
  <c r="H79" i="1" l="1"/>
  <c r="G79" i="1"/>
</calcChain>
</file>

<file path=xl/sharedStrings.xml><?xml version="1.0" encoding="utf-8"?>
<sst xmlns="http://schemas.openxmlformats.org/spreadsheetml/2006/main" count="266" uniqueCount="122">
  <si>
    <t>Descrição</t>
  </si>
  <si>
    <t>KM</t>
  </si>
  <si>
    <t xml:space="preserve"> Valor / KM</t>
  </si>
  <si>
    <t xml:space="preserve">     Carro</t>
  </si>
  <si>
    <t>Valor em 10 Meses</t>
  </si>
  <si>
    <t>Valor em 11 Meses</t>
  </si>
  <si>
    <t>Reajuste</t>
  </si>
  <si>
    <t>Valor em 200 dias letivos</t>
  </si>
  <si>
    <t>TRANSPORTE EMERGENCIAL PARA SUPORTE AOS ONIBUS DA PREFEITURA QUANDO OS MESMOS ESTIVEREM EM MANUTENÇÃO OU EM QUALQUER IMPOSSIBILIDADE  PARA TRAFEGAR.</t>
  </si>
  <si>
    <t>Veículo com capacidade de até 25 passageiros</t>
  </si>
  <si>
    <t xml:space="preserve">Veículo com capacidade de até 15 passageiros </t>
  </si>
  <si>
    <t>Veículo com capacidade de até 12 passageiros</t>
  </si>
  <si>
    <t>Veículo com capacidade de até 04 passageiros</t>
  </si>
  <si>
    <t>* Quantidade ilimitada de propostas por transportador, porém o lance será limitado por quantidade de veículos de cada transportador.</t>
  </si>
  <si>
    <t>* Entrega e conferência da proposta e da documentação inclusive a do veículo anterior ao dia da licitação</t>
  </si>
  <si>
    <t>Informações importantes para o processo licitatório:</t>
  </si>
  <si>
    <t>* Os licitantes deverão apresentar vistoria veícular de empresas especializada em Transporte escolar</t>
  </si>
  <si>
    <t>* A Fiscalização do veículo será feita na assinatura do contrato</t>
  </si>
  <si>
    <t>* A prestação de servíços não poderá iniciar antes da assinatura do contrato, caso contrario não será efetivado pagamento</t>
  </si>
  <si>
    <t>Rede de ensino</t>
  </si>
  <si>
    <t>Municipal</t>
  </si>
  <si>
    <t>Municipal e Estadual</t>
  </si>
  <si>
    <t>Estadual</t>
  </si>
  <si>
    <t>* Termo da referida KM licitada;</t>
  </si>
  <si>
    <t>*Solicitar de todos os terceirizados o Atestado de Frequência dos alunos da rede municipal e estadual</t>
  </si>
  <si>
    <t xml:space="preserve">Municipal </t>
  </si>
  <si>
    <t>Municipal    Estadual</t>
  </si>
  <si>
    <t>Veículo Adaptado com capacidade de até 25 passageiros</t>
  </si>
  <si>
    <t>* Os veículos do Transporte Escolar Adaptados para alunos portadores de necessidades especiais</t>
  </si>
  <si>
    <t>* Adaptar o veículo quanto a obrigatoriedade dos educandos com 04 anos na Educação Infantil</t>
  </si>
  <si>
    <t>* Fazer conferência de toda a KM licitada; e estar ciente das condições das estradas</t>
  </si>
  <si>
    <t xml:space="preserve">Veículo com capacidade de até 25 passageiros </t>
  </si>
  <si>
    <t>Veículo com capacidade de até 15 passageiros</t>
  </si>
  <si>
    <t xml:space="preserve"> Estadual</t>
  </si>
  <si>
    <t>KM TOTAL ANO</t>
  </si>
  <si>
    <t xml:space="preserve">* Licitantes que entregarem a proposta e derem lance até a quantidade de veículos que possuirem, deverão declinar das demais propostas em, caso não o façam e forem contemplados por mais linhas, não poderão desistir do item, sendo assim serão penalizados conforme o edital com multa que equivale de 1% à 10% do valor da proposta.  </t>
  </si>
  <si>
    <t>Veículo com capacidade acima de 40 passageiros</t>
  </si>
  <si>
    <t>Transporte Escolar Terceirizado saindo do Distrito de Santa Isabel até a entrada de Morros Altos, passando pelo pomar do Pirata localidade Fundo dos Fernandes retornando a localidade de Santa Isabel. (período vespertino)</t>
  </si>
  <si>
    <t>Transporte Escolar Terceirizado saindo ao lado da Prefeitura Municipal ,com destino a localidade do Boava passando pela  Grota do Cedro, até o encruzo da estrada geral,retornando a EEBM Jarbas Amarante Ferreira e EEIM Joaquim Pereira  e vice e versa. (período vespertino)</t>
  </si>
  <si>
    <t>Transporte escolar Terceirizado saindo da localidade do  Rincão do Tigre, passando pelo pomar do Sr. Ari Rodrigues até a BR 472 de acesso a São Joaquim e Urubici. (período matutino e vespertino, Escola Municipal e Estaduais)</t>
  </si>
  <si>
    <t>Transporte Escolar Terceirizado  saindo da Fazenda do Senhor Fernando Rissi, passando pelo Sr Ronaldo Padilha até a EEBM João Paulo Carvalho,(levando  alunos das escolas estaduais) seguindo pelos Mesquitas até a serraria seis  e retornando novamente a EEBM João Paulo Carvalho, com os alunos da rede municipal.(período matutino, Escola Municipal e Estaduais)</t>
  </si>
  <si>
    <t>Transporte Escolar Terceirizado saindo ao lado da Prefeitura Municipal, indo até o pomar do Senhor Zé do Guincho, até a Grota do Cedro e retornando a EEBM Jarbas Amarante Ferreira  e EEIM Joaquim Pereira, alunos Ensino Fundamental e Educação Infantil.(periodo integral, matutino e vespertino)</t>
  </si>
  <si>
    <t>Transporte Escolar Terceirizado saindo da rodovia 438 até a  Fazenda do SR. Inácio Demeciano, indo até a Fazenda Palmas e Dall Fruta, passando pela fazenda Vila Francioni e retornando a BR vindo até  as escolas da cidade. (período matutino).</t>
  </si>
  <si>
    <t xml:space="preserve">Transporte Escolar Terceirizado saindo de São Joaquim, indo até o Arroio do Pires, passando pela fazenda do Sr. Lauro Zandonadi, retornando as escolas da cidade. (período matutino). </t>
  </si>
  <si>
    <t>Transporte Escolar Terceirizado saindo de São Joaquim indo a  localidade do Despraiado  em frente a escola, retornando as escolas da cidade, ao meio dia retorna a EEBM Attilia Cechinel Nezi, (período matutino e vespertino ).</t>
  </si>
  <si>
    <t>Transporte Escolar Terceirizado saindo da localidade de Santa Isabel, passando pela ponte do Rio Lavatudo, Monte Alegre, Biba, Santa Rita , até São Joaquim, (período matutino).</t>
  </si>
  <si>
    <t>Transporte Escolar Terceirizado saindo do Pomar do Sr. Edinei, passando pela Lagoinha, Sr. Santo Tasca, e pela fazenda do Sr Inácio Ezequiel, Mariozan até a EEBM José Saturnino de Souza e Oliveira da localidade de Pericó, (período matutino).</t>
  </si>
  <si>
    <t>Transporte Escolar Terceirizado saindo do Sumidouro passando pelo Cadete, Vinicolas Malwee, Sanvit e Conti, Lageado Liso indo até EEBM José Saturnino de Souza Oliveira, período matutino. Período Vespertino saindo do Cadete, passando pelas Vinicolas Conti, Sanvit, Tio Daia, encruzo Quinta Santa Maria e   passando pela Fazenda Bom Sucesso.</t>
  </si>
  <si>
    <t xml:space="preserve">Transporte Escolar Terceirizado saindo do sumidouro e arredores até a estrada geral, período vespertino ( O veículo saí de São Joaquim inicia contagem do Km  a partir da entrada da fazenda do Senhor Joaquim Anacleto).                                </t>
  </si>
  <si>
    <t xml:space="preserve">Transporte Escolar Terceirizado saindo da localidade de Santa Isabel, Costa do Rio Lavatudo até a EEBM João Inácio de Melo, passando pela fazenda do Senhor Zani Fabre, e Senhor  Generoso.(período vespertino). </t>
  </si>
  <si>
    <t xml:space="preserve">Transporte Escolar Terceirizado saindo do  Pinhal, passando na propriedade do Sr Pedro Souza Lorenzeth até a EEBM José Saturnino de Souza e Oliveira na localidade do Pericó. (período matutino). </t>
  </si>
  <si>
    <t>Transporte Escolar Terceirizado saindo da localidade da Ronda, Fundo do Boava passando pela fazenda dos Senhores Anacleto Rosa, Roberto Pereira indo até a EEBM João Paulo Carvalho  (período matutino). Nesta mesma linha a saída será da propriedade do Sr Rogério Padilha, até o Sr Wachiton Padilha( alunos do estado).</t>
  </si>
  <si>
    <t xml:space="preserve">Transporte Escolar Terceirizado saindo da fazenda  Varginha  do Cruzeiro passando pela Fazenda do Senhor Eugenio Hugen Pagani, até o trevo da localidade do Cruzeiro, indo até o pomar do Sr. Massau Shimizu , até a entrada do Rincão do Tigre finalizando na entrada da propriedade do Sr Rogério Pereira Pirata. (período matutino). </t>
  </si>
  <si>
    <t>Transporte Escolar Terceirizado saindo da fazenda Domingos Borges, até a localidade de três pedrinhas passando pela fazenda do Senhor Valtamir Vieira Figueiredo, (período matutino).</t>
  </si>
  <si>
    <t xml:space="preserve">Transporte Escolar Terceirizado  saindo da  Fazenda São Luiz, passando pela localidade do Boqueirão, Três Pedrinhas, indo até o distrito de São Sebastião do Arvoredo (Período matutino) </t>
  </si>
  <si>
    <t>Transporte Escolar Terceirizado saindo da fazenda do Senhor  Flavio Martins,vindo até as escolas da cidade,  (período vespertino).</t>
  </si>
  <si>
    <t xml:space="preserve">Transporte Escolar Terceirizado  saindo  da localidade do  Despraiado e arredores  passando pelas residências dos Senhores Vilmar Zanete, Everaldo Rodrigues, Manoel Cassemiro, Adenilson Matos e Francisco Padilha Dom do Amaral no (período matutino e vespertino). </t>
  </si>
  <si>
    <t>Transporte Escolar Terceirizado saindo dos Arredores de São Francisco Xavier, até a escola  da mesma localidade EM Luiz Waltricke Matos e saindo da localidade de São Francisco Xavier até a Ponte  da Goiabeira período vespertino.</t>
  </si>
  <si>
    <t>Transporte Escolar Terceirizado  saindo da localidade do Morro Grande passando pela fazenda dos Senhores, Jair Dom, Ari Dom,  até a estrada Geral, indo até a EEBM Attília Cechinel Nezi na localidade do Despraiado (período vespertino).</t>
  </si>
  <si>
    <t xml:space="preserve">Transporte Escolar Terceirizado  saindo da localidade do Luizinho de frente a EEBM João Paulo Carvalho, até as escolas da cidade  e vice e versa  (período matutino). </t>
  </si>
  <si>
    <t xml:space="preserve">Transporte Escolar Terceirizado  saindo do  Fundo da Lamoa e arredores passando pelo  Boava e vindo até as escolas da cidade, ( período matutino). </t>
  </si>
  <si>
    <t xml:space="preserve">Transporte Escolar Terceirizado saindo da Fazenda do Senhor Narcizo, São Paulo Velho, até a estrada geral da localidade do Despraiado, (período vespertino). </t>
  </si>
  <si>
    <t xml:space="preserve">Transporte Escolar Terceirizado  saindo do Gramado passando pela localidade de São Sebastião da Várzea, vindo até as escolas de São Joaquim, período matutino. (Aluno Especial veículo adaptado) </t>
  </si>
  <si>
    <t xml:space="preserve">Transporte Escolar Terceirizado  saindo do Pomar dos Cassão, até a antiga escola da Senhora Nilde, retornando a EEBM Attília Cechinel Nezi, período matutino e vespertino. ( Obs: no período matutino os alunos são da rede estadual)  </t>
  </si>
  <si>
    <t xml:space="preserve">Transporte Escolar Terceirizado  saindo do Pomar do Senhor Barroso, Campo do Gado e arredores, até a localidade do Cruzeiro, período matutino e no vespertino transporte de alunos para as escolas da cidade. </t>
  </si>
  <si>
    <r>
      <t>Transporte Escolar Terceirizado saindo da Fazenda dos Abatt, passando pela antiga Serraria Cruz de Malta, passando pela localidade da Chapada Bonita na fazenda do Senhor João Thomaz em direção as escolas da cidade, (período matutino).</t>
    </r>
    <r>
      <rPr>
        <sz val="9"/>
        <color rgb="FFC00000"/>
        <rFont val="Bookman Old Style"/>
        <family val="1"/>
      </rPr>
      <t/>
    </r>
  </si>
  <si>
    <t xml:space="preserve">Transporte Escolar Terceirizado  saindo do Fundo do Alecrim até o Rio Murta, passando pelas propriedades dos Senhores Adílio Mendonça, Marcos Pagani, Marconi Pagani, até a estrada Geral da localidade do Bentinho, (período matutino). </t>
  </si>
  <si>
    <t xml:space="preserve">Transporte Escolar Terceirizado saindo da fazenda da Senhora Julia e arredores até a localidade do Cruzeiro, em direção  as  escolas da cidade, sendo  02 veículos ônibus para esta linha, ( período matutino). </t>
  </si>
  <si>
    <t xml:space="preserve">Transporte Escolar Terceirizado saindo de São Joaquim do Bairro Jardim Minuano, até a localidade do Luizinho, na EEBM João Paulo Carvalho, ida e volta, (período matutino).                        </t>
  </si>
  <si>
    <t xml:space="preserve">Transporte Escolar Terceirizado saindo da localidade  dos Baios, Invernadinha, passando pela fazenda do Senhor Lauro Zandonadi vindo até a localidade de Corujas,  Arroio do Pires, em direção as escolas da cidade no (período matutino). </t>
  </si>
  <si>
    <t>Transporte Escolar Terceirizado  saindo do Barracão do Senhor Carlinhos em direção a capela de São João do Pelotas. (período matutino)</t>
  </si>
  <si>
    <t xml:space="preserve">Transporte Escolar Terceirizado  saindo da SC 114 mediações do Barracão do Schulemper próximo ao Rio Lava Tudo, até a EEBM João Inácio de Mello em Santa Isabel, (período vespertino).  </t>
  </si>
  <si>
    <t xml:space="preserve">Transporte Escolar Terceirizado  saindo da localidade de Chapada Bonita no trecho da Fazenda do Senhor Ilton Anselmo, até a estrada geral de acesso a Estância do Meio, período matutino. </t>
  </si>
  <si>
    <t xml:space="preserve">Transporte Escolar Terceirizado saindo da entrada do pomar do Senhor Rogério Pereira- Pirata (Campo do Gado/ Varginha),  vindo até as escolas da cidade no (período matutino) . </t>
  </si>
  <si>
    <t>Transporte Escolar Terceirizado  saindo da localidade de São Sebastião da Varzea, passando pelas propriedades dos Senhores Marconi Camargo e Valdemar Grillo, em direção a EEBM Octávio Antunes de Souza e vice e versa, (período matutino).</t>
  </si>
  <si>
    <t>Transporte Escolar Terceirizado  saindo da fazenda mantiqueira, indo até a estrada geral da localidade do Despraiado alunos d EEBM Attilia Cechinel Nezi, (período vespertino).</t>
  </si>
  <si>
    <t xml:space="preserve">Transporte Escolar Terceirizado saindo da rodovia SC 114, indo até o Sítio Neri Nunes, passando pela fazenda do Senhor Alfeu Sá, e pela comunidade de Morros Altos até a antiga propriedade do Senhor Tonico Preto retornando a SC 114, (período matutino) </t>
  </si>
  <si>
    <t>Transporte Escolar Terceirizado saindo da cidade, próximo a prefeitura municipal indo até a entrada de Morros Altos, retornando as escolas da cidade, (período matutino). Linha desmembrada motivo excesso de alunos. (Aluno Especial carro adaptado)</t>
  </si>
  <si>
    <t>Transporte Escolar Terceirizado saindo da localidade de São Miguel do Caiamba até a antiga propriedade do Sr. Tonico Preto e vice versa, (periodo matutino).</t>
  </si>
  <si>
    <t>Transporte Escolar Terceirizado saindo da fazenda da Senhora Julia e arredores até a localidade do Cruzeiro,até as escolas da cidade alunos do Ensino Médio, (período noturno) .</t>
  </si>
  <si>
    <t>Transporte Escolar Terceirizado saindo de frente a prefeitura até o britador Batalhão retornando a cidade com alunos das escolas estaduais, periodo matutino e periodo vespertino mesmo trajeto, seguindo para a EEBM Jarbas Amarante Ferreira ( Boava ), com alunos da rede pública municipal.</t>
  </si>
  <si>
    <t xml:space="preserve">Transporte Escolar Terceirizado saindo da propriedade do Senhor Jorge Luiz Nunes, passando pelo senhor Valdeci Marafigo Seifert, Tito Cordova, indo até a ponte do Rio São Mateus, retornando a residência do mesmo, (periodo matutino). </t>
  </si>
  <si>
    <t xml:space="preserve">* Seguir as medidadas do Plano de Contigência Municipal, conforme Diretrizes do Transporte Escolar </t>
  </si>
  <si>
    <t>* Todas as linhas passarão por nova medição durante o ano letivo</t>
  </si>
  <si>
    <t>Transporte Escolar Terceirizado saindo da  localidde da Brusca em direção a estrada geral de da localidade de São João do Pelotas, (periodo matutino).</t>
  </si>
  <si>
    <t>veículo</t>
  </si>
  <si>
    <t>IPCA</t>
  </si>
  <si>
    <t>Dif 2020/2021</t>
  </si>
  <si>
    <t>Transporte Escolar Terceirizado saindo da localidade de São João de Pelotas, passando pela volta da couve e o distrito de  São Sebastião do  Arvoredo, até São Joaquim nas escolas da cidade, (período matutino).</t>
  </si>
  <si>
    <t>Transporte Escolar Terceirizado saindo da localidade de São Sebastião do Arvoredo, indo até a localidade de São Francisco Xavier e retornando a São Joaquim, alunos do Ensino Médio  (período noturno).</t>
  </si>
  <si>
    <t xml:space="preserve">Transporte Escolar Terceirizado  saindo de São Joaquim , até a localidade do Boava Fundo da Lamoa e arredores, retornando a EEBM Jarbas Amarante Ferreira, no período vespertino, e  no período matutino saindo do Fundo da Grota do Cedro até a localidade do Boava passando pela fazenda do Senhor Edézio Guimarães. </t>
  </si>
  <si>
    <t xml:space="preserve">Transporte Escolar Terceirizado  saindo da localidade de Santa Isabel,  ponte do Rio Lavatudo, Monte Alegre, Biba, Santa Rita , até as escolas da cidade alunos do Ensino Médio, (período noturno). </t>
  </si>
  <si>
    <t>Transporte Escolar Terceirizado saindo da  fazenda colégio, passando pelo pomar do Sr,. Juca Goulart, até a estrada geral SC 114, Santo Antão. (período matutino e vespertino).</t>
  </si>
  <si>
    <t xml:space="preserve">Transporte Escolar Terceirizado saindo da localidade de Criuvas, passando pelas residências do Senhor Diego Nezi, Isac Domessiano e  arredores até EEBM Attília Cechinel Nezi ida e volta , (período vespertino). </t>
  </si>
  <si>
    <t>Transporte Escolar Terceirizado saindo da Fazenda Colégio, até a estrada geral da localidade da Estância do Meio, (período matutino).</t>
  </si>
  <si>
    <t>Transporte Escolar Terceirizado, saindo de frente a EEBM Caic Fulvio Amarante Ferreira em direção a localidade do boava,, passando no pomar  da  empresa Mareli, indo até a fazenda dos Back, passando no Sitio do Senhor Rodrigo, em direção a EEBM Jarbas Amarante Ferreira e EEIM Joaquim Pereira,  (período vespertino).</t>
  </si>
  <si>
    <t>Transporte Escolar Terceirizado saindo do pomar do Sr.Evandro Amaral, passando pelo sitio do Sr Edimundo Goulart, seguindo até a estrada geral da localidade da Estância do Meio, periodo matutino.</t>
  </si>
  <si>
    <t>Transporte Escolar Terceirizado saindo da estrada geral da localidade da Estância do Meio, passando pela localidade da Chapada Bonita, seguindo até a fazenda dos Faveros, retornando a estrada geral, periodo matutino.</t>
  </si>
  <si>
    <t>Transporte Escolar Terceirizado saindo das Vermelhas, Morros Altos, passando pela fazenda do Sr Miguel da Roça, seguindo até a fazenda do Sr João Cesar Silveira, retornando a SC 114 em direção a EEBM João Inacio de Melo, na localidade de Santa Isabel, periodo vespertino.</t>
  </si>
  <si>
    <t>Transporte Escolar Terceirizado saindo da fazenda do Coli da Picada Do Coxo até a estrada geral da Chapada Bonita, periodo matutino.</t>
  </si>
  <si>
    <t>Transporte escolar Terceirizado saindo da localidade do Cruzeiro, passando pelas residências dos Senhores Juca e Edson, indo até os Clementes e voltando a localidade do Cruzeiro. (período matutino e vespertino, (Escolas Estaduais)</t>
  </si>
  <si>
    <t>Veículo com capacidade de até 12 passageiros 02 veículos</t>
  </si>
  <si>
    <t>Transporte Escolar Terceirizado saindo da Fazenda do Senhor  Rosendo e arredores, passando pelo sítio dos  Senhores Guimarães e Abatt, Faz.Marcos Pagani indo até a EEBM Octávio Antunes de Souza localidade do Bentinho. (período matutino).</t>
  </si>
  <si>
    <t xml:space="preserve">Transporte Escolar Terceirizado saindo  próximo a prefeitura municipal em direção a localidade do Bentinho,  passando pelo pomar da Yakult indo até EEBM Octávio Antunes de Souza e vice versa, (período matutino). </t>
  </si>
  <si>
    <t xml:space="preserve">Transporte Escolar Terceirizado saindo de São Joaquim até britador Batalhão e vice versa periodo matutino desmenbramento devido excesso do número de alunos transportados no veiculo Ônibus que transporta alunos das escolas estaduais. (período matutino) </t>
  </si>
  <si>
    <t>Transporte Escolar Terceirizado saindo da fazenda do Senhor Ciro Marcelino Costa,  passando no sítio do Eraldo e, posteriormente pelo sítio Três Lagoas até a estrada geral do São João do Pelotas indo até a localidade de São Sebastião do Arvoredo, (período matutino)</t>
  </si>
  <si>
    <t>Transporte Escolar Terceirizado saindo da localidade do Cadete, passando pelas fazendas dos senhores Bagui, Fidelis, Isac, José Dimas até a ponte do Rio Lavatudo, até a localidade de Santa Isabel, periodo vespertino.</t>
  </si>
  <si>
    <t>Transporte Escolar saindo da Invernada da Cadeia, fazenda do Sr José Wilson Schilisting, indo até a EEBM Maria Aparecida Nunes, localidade São Sebastião do Arvoredo.</t>
  </si>
  <si>
    <t>Transporte Escolar Terceirizado saindo da fazenda Volta da Couve, passando pela Barreira Sanitária, seguindo até a mercearia Nunes (estrada geral) SC 114, localidade de São João de Pelotas.</t>
  </si>
  <si>
    <t xml:space="preserve">Transporte Escolar Terceirizado saindo da Fazenda Invernada do Correio passando pela Brusca próximo ao rio São Mateus indo até o Farrapo.(período matutino). </t>
  </si>
  <si>
    <t xml:space="preserve">Transporte Escolar Terceirizado  saindo dos Baios passando pelo posto fiscal seguindo pela Invernadinha até  E.E.B.M.Jarbas Amarante Ferreira localidade do Boava (período vespertino). </t>
  </si>
  <si>
    <t>Transporte Escolar Terceirizado, saindo da loclidade de São Miguel do Caiamba, passando pela fazenda do Sr Bitão, Bruno Figueiroa em direção a localidade de Santa Isabel na EEBM João Inácio de Melo, período vespertino. Estrada nova.</t>
  </si>
  <si>
    <t xml:space="preserve">Transporte Escolar Terceirizado saindo da localidade do Luizinho de frente a EEBM Joao Paulo Carvalho, passando pela localidade do Boava,  até as escolas da cidade  e vise-versa, no período noturno. </t>
  </si>
  <si>
    <t>Transporte Escolar Terceirizado saindo da localidade da Brusca até a estrada geral, da localidade de São João do Pelotas, período matutino</t>
  </si>
  <si>
    <t>Transporte Escolar Terceirizado, saindo dfo Sítio do Sr Roberto Carlos de Souza seguindo até o ponto de ônibus Sítio do Sr Esmael, período matutino,</t>
  </si>
  <si>
    <t>Estadual   Municipal</t>
  </si>
  <si>
    <t xml:space="preserve">Tranporte Escolar Terceirizado saindo  da Invernada da Cadeia, passando pela fazenda do Sr José Wilson Schlisting, em direção a EEBM Maria Aparecida Nunes localidade de SÃO Sebastião do Arvoredo período matutino </t>
  </si>
  <si>
    <t>Transporte Escolar saindo da fazenda do Sr Adriando de Oliveira indo até a propriedade do Sr Jair Neto, retornando até a SC 114,período matutino</t>
  </si>
  <si>
    <t>Transporte Escolar saindo da fazenda dos Faveros, passando pela localidade da Chapada Bonita em direção estrada geral, período matutino</t>
  </si>
  <si>
    <t>Obs. Todas as linhas estão sujeitas a medição da quilometragem, alteração para mais ou para menos, também podento sofrer alteração como: transferêcia, desistência ou matrícula de novos alunos.</t>
  </si>
  <si>
    <t xml:space="preserve">* Idade maxíma do veículo de 17 anos Ano/ Modelo 2005/2006 Regulamentação PNATE/FNDE </t>
  </si>
  <si>
    <t>IPCA 12/2020 até 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</si>
</sst>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9" x14ac:knownFonts="1">
    <font>
      <sz val="11"/>
      <color theme="1"/>
      <name val="Calibri"/>
      <family val="2"/>
      <scheme val="minor"/>
    </font>
    <font>
      <sz val="11"/>
      <color theme="1"/>
      <name val="Calibri"/>
      <family val="2"/>
      <scheme val="minor"/>
    </font>
    <font>
      <sz val="12"/>
      <color theme="1"/>
      <name val="Bookman Old Style"/>
      <family val="1"/>
    </font>
    <font>
      <sz val="11"/>
      <name val="Calibri"/>
      <family val="2"/>
      <scheme val="minor"/>
    </font>
    <font>
      <sz val="11"/>
      <color rgb="FF00B050"/>
      <name val="Calibri"/>
      <family val="2"/>
      <scheme val="minor"/>
    </font>
    <font>
      <b/>
      <sz val="11"/>
      <name val="Bookman Old Style"/>
      <family val="1"/>
    </font>
    <font>
      <sz val="9"/>
      <color theme="1"/>
      <name val="Calibri"/>
      <family val="2"/>
      <scheme val="minor"/>
    </font>
    <font>
      <sz val="9"/>
      <color rgb="FF00B050"/>
      <name val="Calibri"/>
      <family val="2"/>
      <scheme val="minor"/>
    </font>
    <font>
      <sz val="9"/>
      <color rgb="FFFF0000"/>
      <name val="Calibri"/>
      <family val="2"/>
      <scheme val="minor"/>
    </font>
    <font>
      <sz val="12"/>
      <name val="Bookman Old Style"/>
      <family val="1"/>
    </font>
    <font>
      <sz val="9"/>
      <name val="Calibri"/>
      <family val="2"/>
      <scheme val="minor"/>
    </font>
    <font>
      <sz val="9"/>
      <color rgb="FFC00000"/>
      <name val="Bookman Old Style"/>
      <family val="1"/>
    </font>
    <font>
      <sz val="11"/>
      <name val="Bookman Old Style"/>
      <family val="1"/>
    </font>
    <font>
      <sz val="11"/>
      <color theme="1"/>
      <name val="Bookman Old Style"/>
      <family val="1"/>
    </font>
    <font>
      <sz val="11"/>
      <color rgb="FFFF0000"/>
      <name val="Calibri"/>
      <family val="2"/>
      <scheme val="minor"/>
    </font>
    <font>
      <sz val="10"/>
      <name val="Bookman Old Style"/>
      <family val="1"/>
    </font>
    <font>
      <b/>
      <sz val="10"/>
      <name val="Bookman Old Style"/>
      <family val="1"/>
    </font>
    <font>
      <sz val="10"/>
      <color theme="1"/>
      <name val="Bookman Old Style"/>
      <family val="1"/>
    </font>
    <font>
      <b/>
      <sz val="14"/>
      <name val="Bookman Old Style"/>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44" fontId="0" fillId="0" borderId="0" xfId="0" applyNumberFormat="1"/>
    <xf numFmtId="0" fontId="2" fillId="0" borderId="1" xfId="0" applyFont="1" applyFill="1" applyBorder="1" applyAlignment="1">
      <alignment horizontal="center" vertical="center" wrapText="1"/>
    </xf>
    <xf numFmtId="44" fontId="2" fillId="0" borderId="1" xfId="1" applyFont="1" applyFill="1" applyBorder="1" applyAlignment="1">
      <alignment horizontal="center" vertical="center" wrapText="1"/>
    </xf>
    <xf numFmtId="44" fontId="2" fillId="0" borderId="3"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44" fontId="5" fillId="2" borderId="1" xfId="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0" xfId="0" applyFont="1" applyFill="1"/>
    <xf numFmtId="0" fontId="0" fillId="2" borderId="0" xfId="0" applyFill="1"/>
    <xf numFmtId="0" fontId="15" fillId="2" borderId="1" xfId="0" applyFont="1" applyFill="1" applyBorder="1" applyAlignment="1">
      <alignment horizontal="center" vertical="center" wrapText="1"/>
    </xf>
    <xf numFmtId="0" fontId="15" fillId="2" borderId="1" xfId="0" applyFont="1" applyFill="1" applyBorder="1" applyAlignment="1">
      <alignment horizontal="center" wrapText="1"/>
    </xf>
    <xf numFmtId="2" fontId="15" fillId="2" borderId="1" xfId="0" applyNumberFormat="1" applyFont="1" applyFill="1" applyBorder="1" applyAlignment="1">
      <alignment horizontal="center" vertical="center" wrapText="1"/>
    </xf>
    <xf numFmtId="44" fontId="15" fillId="2" borderId="1" xfId="1" applyFont="1" applyFill="1" applyBorder="1" applyAlignment="1">
      <alignment horizontal="right" vertical="center" wrapText="1"/>
    </xf>
    <xf numFmtId="44" fontId="15" fillId="2" borderId="1" xfId="1" applyFont="1" applyFill="1" applyBorder="1" applyAlignment="1">
      <alignment horizontal="center" vertical="center" wrapText="1"/>
    </xf>
    <xf numFmtId="0" fontId="15" fillId="2" borderId="1" xfId="1" applyNumberFormat="1" applyFont="1" applyFill="1" applyBorder="1" applyAlignment="1">
      <alignment horizontal="center" vertical="center" wrapText="1"/>
    </xf>
    <xf numFmtId="0" fontId="10" fillId="2" borderId="0" xfId="0" applyFont="1" applyFill="1"/>
    <xf numFmtId="44" fontId="4" fillId="2" borderId="0" xfId="0" applyNumberFormat="1" applyFont="1" applyFill="1"/>
    <xf numFmtId="0" fontId="4" fillId="2" borderId="0" xfId="0" applyFont="1" applyFill="1"/>
    <xf numFmtId="0" fontId="7" fillId="2" borderId="0" xfId="0" applyFont="1" applyFill="1"/>
    <xf numFmtId="44" fontId="3" fillId="2" borderId="0" xfId="0" applyNumberFormat="1" applyFont="1" applyFill="1"/>
    <xf numFmtId="0" fontId="3" fillId="2" borderId="0" xfId="0" applyFont="1" applyFill="1"/>
    <xf numFmtId="0" fontId="15" fillId="2" borderId="1" xfId="0" applyFont="1" applyFill="1" applyBorder="1" applyAlignment="1">
      <alignment horizontal="left" wrapText="1"/>
    </xf>
    <xf numFmtId="0" fontId="8" fillId="2" borderId="0" xfId="0" applyFont="1" applyFill="1"/>
    <xf numFmtId="0" fontId="14" fillId="2" borderId="0" xfId="0" applyFont="1" applyFill="1"/>
    <xf numFmtId="0" fontId="15"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44" fontId="17" fillId="2" borderId="1" xfId="1"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0" fillId="2" borderId="0" xfId="0" applyFont="1" applyFill="1"/>
    <xf numFmtId="0" fontId="15" fillId="2" borderId="4" xfId="0" applyFont="1" applyFill="1" applyBorder="1" applyAlignment="1">
      <alignment horizontal="center" vertical="center" wrapText="1"/>
    </xf>
    <xf numFmtId="0" fontId="15" fillId="2" borderId="5" xfId="1"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44" fontId="16" fillId="2" borderId="1" xfId="1" applyFont="1" applyFill="1" applyBorder="1" applyAlignment="1">
      <alignment horizontal="center" vertical="center" wrapText="1"/>
    </xf>
    <xf numFmtId="0" fontId="16" fillId="2" borderId="5" xfId="1" applyNumberFormat="1" applyFont="1" applyFill="1" applyBorder="1" applyAlignment="1">
      <alignment horizontal="center" vertical="center" wrapText="1"/>
    </xf>
    <xf numFmtId="44" fontId="16" fillId="2" borderId="5" xfId="1"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2" fontId="16" fillId="2" borderId="0" xfId="0" applyNumberFormat="1" applyFont="1" applyFill="1" applyBorder="1" applyAlignment="1">
      <alignment horizontal="center" vertical="center" wrapText="1"/>
    </xf>
    <xf numFmtId="44" fontId="16" fillId="2" borderId="0" xfId="1" applyFont="1" applyFill="1" applyBorder="1" applyAlignment="1">
      <alignment horizontal="center" vertical="center" wrapText="1"/>
    </xf>
    <xf numFmtId="0" fontId="16" fillId="2" borderId="0" xfId="1" applyNumberFormat="1" applyFont="1" applyFill="1" applyBorder="1" applyAlignment="1">
      <alignment horizontal="center" vertical="center" wrapText="1"/>
    </xf>
    <xf numFmtId="0" fontId="5" fillId="2" borderId="0" xfId="0" applyFont="1" applyFill="1" applyBorder="1" applyAlignment="1">
      <alignment horizontal="center" vertical="center"/>
    </xf>
    <xf numFmtId="2" fontId="5" fillId="2" borderId="0" xfId="0" applyNumberFormat="1" applyFont="1" applyFill="1" applyBorder="1" applyAlignment="1">
      <alignment horizontal="center" vertical="center" wrapText="1"/>
    </xf>
    <xf numFmtId="44" fontId="5" fillId="2" borderId="0" xfId="1" applyFont="1" applyFill="1" applyBorder="1" applyAlignment="1">
      <alignment horizontal="center" vertical="center" wrapText="1"/>
    </xf>
    <xf numFmtId="0" fontId="5" fillId="2" borderId="0" xfId="1" applyNumberFormat="1" applyFont="1" applyFill="1" applyBorder="1" applyAlignment="1">
      <alignment horizontal="center" vertical="center" wrapText="1"/>
    </xf>
    <xf numFmtId="0" fontId="12" fillId="2" borderId="0" xfId="0" applyFont="1" applyFill="1" applyBorder="1" applyAlignment="1">
      <alignment horizontal="center" vertical="center"/>
    </xf>
    <xf numFmtId="0" fontId="18" fillId="2" borderId="0" xfId="0" applyFont="1" applyFill="1" applyAlignment="1">
      <alignment horizontal="left" vertical="center"/>
    </xf>
    <xf numFmtId="2" fontId="18" fillId="2" borderId="0" xfId="0" applyNumberFormat="1" applyFont="1" applyFill="1" applyBorder="1" applyAlignment="1">
      <alignment horizontal="center" vertical="center" wrapText="1"/>
    </xf>
    <xf numFmtId="44" fontId="18" fillId="2" borderId="0" xfId="1" applyFont="1" applyFill="1" applyBorder="1" applyAlignment="1">
      <alignment horizontal="center" vertical="center" wrapText="1"/>
    </xf>
    <xf numFmtId="0" fontId="18" fillId="2" borderId="0" xfId="1" applyNumberFormat="1" applyFont="1" applyFill="1" applyBorder="1" applyAlignment="1">
      <alignment horizontal="center" vertical="center" wrapText="1"/>
    </xf>
    <xf numFmtId="0" fontId="18" fillId="2" borderId="0" xfId="0" applyFont="1" applyFill="1" applyAlignment="1">
      <alignment horizontal="center" vertical="center"/>
    </xf>
    <xf numFmtId="0" fontId="12" fillId="2" borderId="0" xfId="0" applyFont="1" applyFill="1" applyAlignment="1">
      <alignment horizontal="center" vertical="center"/>
    </xf>
    <xf numFmtId="2" fontId="18" fillId="2" borderId="0" xfId="0" applyNumberFormat="1" applyFont="1" applyFill="1" applyAlignment="1">
      <alignment horizontal="center" vertical="center"/>
    </xf>
    <xf numFmtId="44" fontId="18" fillId="2" borderId="0" xfId="1" applyFont="1" applyFill="1" applyAlignment="1">
      <alignment horizontal="center" vertical="center"/>
    </xf>
    <xf numFmtId="0" fontId="18" fillId="2" borderId="0" xfId="1" applyNumberFormat="1" applyFont="1" applyFill="1" applyAlignment="1">
      <alignment horizontal="center" vertical="center"/>
    </xf>
    <xf numFmtId="0" fontId="18" fillId="2" borderId="0" xfId="0" applyNumberFormat="1" applyFont="1" applyFill="1" applyAlignment="1">
      <alignment horizontal="center" vertical="center"/>
    </xf>
    <xf numFmtId="44" fontId="18" fillId="2" borderId="0" xfId="0" applyNumberFormat="1" applyFont="1" applyFill="1" applyAlignment="1">
      <alignment horizontal="center" vertical="center"/>
    </xf>
    <xf numFmtId="0" fontId="18" fillId="2" borderId="0" xfId="0" applyFont="1" applyFill="1" applyAlignment="1">
      <alignment vertical="center"/>
    </xf>
    <xf numFmtId="0" fontId="12" fillId="2" borderId="0" xfId="0" applyFont="1" applyFill="1" applyAlignment="1">
      <alignment horizontal="right" vertical="center"/>
    </xf>
    <xf numFmtId="0" fontId="18" fillId="2" borderId="0" xfId="0" applyFont="1" applyFill="1" applyAlignment="1">
      <alignment horizontal="right" vertical="center"/>
    </xf>
    <xf numFmtId="0" fontId="13" fillId="2" borderId="0" xfId="0" applyFont="1" applyFill="1" applyAlignment="1">
      <alignment horizontal="center" vertical="center"/>
    </xf>
    <xf numFmtId="2" fontId="13" fillId="2" borderId="0" xfId="0" applyNumberFormat="1" applyFont="1" applyFill="1" applyAlignment="1">
      <alignment horizontal="center" vertical="center"/>
    </xf>
    <xf numFmtId="44" fontId="13" fillId="2" borderId="0" xfId="1" applyFont="1" applyFill="1" applyAlignment="1">
      <alignment horizontal="center" vertical="center"/>
    </xf>
    <xf numFmtId="0" fontId="13" fillId="2" borderId="0" xfId="0" applyNumberFormat="1" applyFont="1" applyFill="1" applyAlignment="1">
      <alignment horizontal="center" vertical="center"/>
    </xf>
    <xf numFmtId="0" fontId="9" fillId="2" borderId="0" xfId="0" applyFont="1" applyFill="1" applyAlignment="1">
      <alignment horizontal="center" vertical="center"/>
    </xf>
    <xf numFmtId="0" fontId="2" fillId="2" borderId="0" xfId="0" applyFont="1" applyFill="1" applyAlignment="1">
      <alignment horizontal="center" vertical="center"/>
    </xf>
    <xf numFmtId="2" fontId="2" fillId="2" borderId="0" xfId="0" applyNumberFormat="1" applyFont="1" applyFill="1" applyAlignment="1">
      <alignment horizontal="left" vertical="center"/>
    </xf>
    <xf numFmtId="44" fontId="2" fillId="2" borderId="0" xfId="1" applyFont="1" applyFill="1" applyAlignment="1">
      <alignment horizontal="center" vertical="center"/>
    </xf>
    <xf numFmtId="0"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0" fontId="18" fillId="2" borderId="0" xfId="0" applyFont="1" applyFill="1" applyAlignment="1">
      <alignment horizontal="left" vertical="top"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5" sqref="A5"/>
    </sheetView>
  </sheetViews>
  <sheetFormatPr defaultRowHeight="15" x14ac:dyDescent="0.25"/>
  <cols>
    <col min="1" max="1" width="24.7109375" customWidth="1"/>
    <col min="2" max="2" width="23.42578125" bestFit="1" customWidth="1"/>
    <col min="3" max="9" width="11.5703125" bestFit="1" customWidth="1"/>
    <col min="10" max="10" width="15.7109375" bestFit="1" customWidth="1"/>
  </cols>
  <sheetData>
    <row r="1" spans="1:12" ht="16.5" thickBot="1" x14ac:dyDescent="0.3">
      <c r="A1" s="2" t="s">
        <v>85</v>
      </c>
      <c r="B1" s="2">
        <v>2022</v>
      </c>
      <c r="C1" s="2">
        <v>2021</v>
      </c>
      <c r="D1" s="2">
        <v>2020</v>
      </c>
      <c r="E1" s="2">
        <v>2019</v>
      </c>
      <c r="F1" s="2">
        <v>2018</v>
      </c>
      <c r="G1" s="2">
        <v>2017</v>
      </c>
      <c r="H1" s="2">
        <v>2016</v>
      </c>
      <c r="I1" s="2">
        <v>2015</v>
      </c>
      <c r="J1" s="2" t="s">
        <v>6</v>
      </c>
      <c r="L1" t="s">
        <v>87</v>
      </c>
    </row>
    <row r="2" spans="1:12" ht="30.75" thickBot="1" x14ac:dyDescent="0.3">
      <c r="A2" s="5" t="s">
        <v>36</v>
      </c>
      <c r="B2" s="2">
        <v>5.53</v>
      </c>
      <c r="C2" s="2">
        <v>4.99</v>
      </c>
      <c r="D2" s="2">
        <v>4.78</v>
      </c>
      <c r="E2" s="3">
        <v>4.62</v>
      </c>
      <c r="F2" s="3">
        <v>4.3</v>
      </c>
      <c r="G2" s="3">
        <v>4.3</v>
      </c>
      <c r="H2" s="3">
        <v>4.3</v>
      </c>
      <c r="I2" s="3">
        <v>3.1</v>
      </c>
      <c r="J2" s="3">
        <f>H2-I2</f>
        <v>1.1999999999999997</v>
      </c>
      <c r="L2" s="1">
        <f>C2-D2</f>
        <v>0.20999999999999996</v>
      </c>
    </row>
    <row r="3" spans="1:12" ht="30.75" thickBot="1" x14ac:dyDescent="0.3">
      <c r="A3" s="5" t="s">
        <v>12</v>
      </c>
      <c r="B3" s="2">
        <v>3.85</v>
      </c>
      <c r="C3" s="2">
        <v>3.48</v>
      </c>
      <c r="D3" s="2">
        <v>3.34</v>
      </c>
      <c r="E3" s="3">
        <v>3.23</v>
      </c>
      <c r="F3" s="3">
        <v>3</v>
      </c>
      <c r="G3" s="3">
        <v>3</v>
      </c>
      <c r="H3" s="3">
        <v>3</v>
      </c>
      <c r="I3" s="3">
        <v>2.4</v>
      </c>
      <c r="J3" s="3">
        <f>H3-I3</f>
        <v>0.60000000000000009</v>
      </c>
      <c r="L3" s="1">
        <f t="shared" ref="L3:L6" si="0">C3-D3</f>
        <v>0.14000000000000012</v>
      </c>
    </row>
    <row r="4" spans="1:12" ht="30.75" thickBot="1" x14ac:dyDescent="0.3">
      <c r="A4" s="5" t="s">
        <v>11</v>
      </c>
      <c r="B4" s="2">
        <v>4.37</v>
      </c>
      <c r="C4" s="2">
        <v>3.71</v>
      </c>
      <c r="D4" s="2">
        <v>3.56</v>
      </c>
      <c r="E4" s="3">
        <v>3.44</v>
      </c>
      <c r="F4" s="3">
        <v>3.2</v>
      </c>
      <c r="G4" s="3">
        <v>3.2</v>
      </c>
      <c r="H4" s="3">
        <v>3.2</v>
      </c>
      <c r="I4" s="3">
        <v>2.6</v>
      </c>
      <c r="J4" s="3">
        <f>H4-I4</f>
        <v>0.60000000000000009</v>
      </c>
      <c r="L4" s="1">
        <f t="shared" si="0"/>
        <v>0.14999999999999991</v>
      </c>
    </row>
    <row r="5" spans="1:12" ht="30.75" thickBot="1" x14ac:dyDescent="0.3">
      <c r="A5" s="5" t="s">
        <v>10</v>
      </c>
      <c r="B5" s="2">
        <v>4.79</v>
      </c>
      <c r="C5" s="2">
        <v>4.0599999999999996</v>
      </c>
      <c r="D5" s="2">
        <v>3.89</v>
      </c>
      <c r="E5" s="3">
        <v>3.76</v>
      </c>
      <c r="F5" s="3">
        <v>3.5</v>
      </c>
      <c r="G5" s="3">
        <v>3.5</v>
      </c>
      <c r="H5" s="3">
        <v>3.5</v>
      </c>
      <c r="I5" s="3">
        <v>2.8</v>
      </c>
      <c r="J5" s="3">
        <f>H5-I5</f>
        <v>0.70000000000000018</v>
      </c>
      <c r="L5" s="1">
        <f t="shared" si="0"/>
        <v>0.16999999999999948</v>
      </c>
    </row>
    <row r="6" spans="1:12" ht="30.75" thickBot="1" x14ac:dyDescent="0.3">
      <c r="A6" s="5" t="s">
        <v>9</v>
      </c>
      <c r="B6" s="2">
        <v>5.0599999999999996</v>
      </c>
      <c r="C6" s="2">
        <v>4.29</v>
      </c>
      <c r="D6" s="2">
        <v>4.1100000000000003</v>
      </c>
      <c r="E6" s="3">
        <v>3.98</v>
      </c>
      <c r="F6" s="4">
        <v>3.7</v>
      </c>
      <c r="G6" s="4">
        <v>3.7</v>
      </c>
      <c r="H6" s="4">
        <v>3.7</v>
      </c>
      <c r="I6" s="4">
        <v>3</v>
      </c>
      <c r="J6" s="4">
        <f>H6-I6</f>
        <v>0.70000000000000018</v>
      </c>
      <c r="L6" s="1">
        <f t="shared" si="0"/>
        <v>0.17999999999999972</v>
      </c>
    </row>
    <row r="7" spans="1:12" x14ac:dyDescent="0.25">
      <c r="B7" t="s">
        <v>121</v>
      </c>
      <c r="C7" t="s">
        <v>86</v>
      </c>
    </row>
  </sheetData>
  <autoFilter ref="A1:J1">
    <sortState ref="A2:J6">
      <sortCondition ref="A1"/>
    </sortState>
  </autoFilter>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7"/>
  <sheetViews>
    <sheetView tabSelected="1" topLeftCell="A2" zoomScale="82" zoomScaleNormal="82" workbookViewId="0">
      <selection activeCell="B2" sqref="B2"/>
    </sheetView>
  </sheetViews>
  <sheetFormatPr defaultRowHeight="15.75" x14ac:dyDescent="0.25"/>
  <cols>
    <col min="1" max="1" width="4.5703125" style="70" customWidth="1"/>
    <col min="2" max="2" width="71.85546875" style="71" customWidth="1"/>
    <col min="3" max="3" width="18" style="71" customWidth="1"/>
    <col min="4" max="4" width="13.85546875" style="75" customWidth="1"/>
    <col min="5" max="5" width="20.140625" style="73" bestFit="1" customWidth="1"/>
    <col min="6" max="6" width="25.42578125" style="71" customWidth="1"/>
    <col min="7" max="8" width="22.28515625" style="71" hidden="1" customWidth="1"/>
    <col min="9" max="9" width="17" style="74" bestFit="1" customWidth="1"/>
    <col min="10" max="10" width="30.7109375" style="71" bestFit="1" customWidth="1"/>
    <col min="11" max="11" width="11.5703125" style="11" bestFit="1" customWidth="1"/>
    <col min="12" max="12" width="12.42578125" style="11" customWidth="1"/>
    <col min="13" max="16384" width="9.140625" style="11"/>
  </cols>
  <sheetData>
    <row r="1" spans="1:12" ht="30.75" thickBot="1" x14ac:dyDescent="0.3">
      <c r="A1" s="6"/>
      <c r="B1" s="6" t="s">
        <v>0</v>
      </c>
      <c r="C1" s="6" t="s">
        <v>19</v>
      </c>
      <c r="D1" s="7" t="s">
        <v>1</v>
      </c>
      <c r="E1" s="8" t="s">
        <v>2</v>
      </c>
      <c r="F1" s="6" t="s">
        <v>3</v>
      </c>
      <c r="G1" s="6" t="s">
        <v>4</v>
      </c>
      <c r="H1" s="6" t="s">
        <v>5</v>
      </c>
      <c r="I1" s="9" t="s">
        <v>34</v>
      </c>
      <c r="J1" s="6" t="s">
        <v>7</v>
      </c>
      <c r="K1" s="10"/>
    </row>
    <row r="2" spans="1:12" s="20" customFormat="1" ht="60.75" thickBot="1" x14ac:dyDescent="0.35">
      <c r="A2" s="12">
        <v>1</v>
      </c>
      <c r="B2" s="13" t="s">
        <v>37</v>
      </c>
      <c r="C2" s="12" t="s">
        <v>20</v>
      </c>
      <c r="D2" s="14">
        <v>138.80000000000001</v>
      </c>
      <c r="E2" s="15">
        <v>5.53</v>
      </c>
      <c r="F2" s="12" t="s">
        <v>36</v>
      </c>
      <c r="G2" s="16">
        <f>D2*E2*22*10</f>
        <v>168864.08000000002</v>
      </c>
      <c r="H2" s="16">
        <f>D2*E2*22*11</f>
        <v>185750.48800000004</v>
      </c>
      <c r="I2" s="17">
        <f>D2*250</f>
        <v>34700</v>
      </c>
      <c r="J2" s="16">
        <f>(D2*E2)*250</f>
        <v>191891.00000000003</v>
      </c>
      <c r="K2" s="18"/>
      <c r="L2" s="19"/>
    </row>
    <row r="3" spans="1:12" s="20" customFormat="1" ht="60.75" thickBot="1" x14ac:dyDescent="0.3">
      <c r="A3" s="12">
        <v>2</v>
      </c>
      <c r="B3" s="12" t="s">
        <v>38</v>
      </c>
      <c r="C3" s="12" t="s">
        <v>20</v>
      </c>
      <c r="D3" s="14">
        <v>66.400000000000006</v>
      </c>
      <c r="E3" s="15">
        <v>5.0599999999999996</v>
      </c>
      <c r="F3" s="12" t="s">
        <v>9</v>
      </c>
      <c r="G3" s="16">
        <f t="shared" ref="G3:G48" si="0">D3*E3*22*10</f>
        <v>73916.479999999996</v>
      </c>
      <c r="H3" s="16">
        <f t="shared" ref="H3:H48" si="1">D3*E3*22*11</f>
        <v>81308.127999999997</v>
      </c>
      <c r="I3" s="17">
        <f t="shared" ref="I3:I62" si="2">D3*250</f>
        <v>16600</v>
      </c>
      <c r="J3" s="16">
        <f t="shared" ref="J3:J66" si="3">(D3*E3)*250</f>
        <v>83996</v>
      </c>
      <c r="K3" s="21"/>
      <c r="L3" s="19"/>
    </row>
    <row r="4" spans="1:12" s="23" customFormat="1" ht="90.75" thickBot="1" x14ac:dyDescent="0.3">
      <c r="A4" s="12">
        <v>3</v>
      </c>
      <c r="B4" s="12" t="s">
        <v>40</v>
      </c>
      <c r="C4" s="12" t="s">
        <v>26</v>
      </c>
      <c r="D4" s="14">
        <v>140.4</v>
      </c>
      <c r="E4" s="15">
        <v>5.0599999999999996</v>
      </c>
      <c r="F4" s="12" t="s">
        <v>9</v>
      </c>
      <c r="G4" s="16">
        <f t="shared" si="0"/>
        <v>156293.28</v>
      </c>
      <c r="H4" s="16">
        <f t="shared" si="1"/>
        <v>171922.60800000001</v>
      </c>
      <c r="I4" s="17">
        <f t="shared" si="2"/>
        <v>35100</v>
      </c>
      <c r="J4" s="16">
        <f t="shared" si="3"/>
        <v>177606</v>
      </c>
      <c r="K4" s="18"/>
      <c r="L4" s="22"/>
    </row>
    <row r="5" spans="1:12" s="23" customFormat="1" ht="60.75" thickBot="1" x14ac:dyDescent="0.3">
      <c r="A5" s="12">
        <v>4</v>
      </c>
      <c r="B5" s="12" t="s">
        <v>100</v>
      </c>
      <c r="C5" s="12" t="s">
        <v>22</v>
      </c>
      <c r="D5" s="14">
        <v>80</v>
      </c>
      <c r="E5" s="15">
        <v>3.85</v>
      </c>
      <c r="F5" s="12" t="s">
        <v>12</v>
      </c>
      <c r="G5" s="16">
        <f t="shared" si="0"/>
        <v>67760</v>
      </c>
      <c r="H5" s="16">
        <f t="shared" si="1"/>
        <v>74536</v>
      </c>
      <c r="I5" s="17">
        <f t="shared" si="2"/>
        <v>20000</v>
      </c>
      <c r="J5" s="16">
        <f t="shared" si="3"/>
        <v>77000</v>
      </c>
      <c r="K5" s="18"/>
    </row>
    <row r="6" spans="1:12" s="23" customFormat="1" ht="75.75" thickBot="1" x14ac:dyDescent="0.3">
      <c r="A6" s="12">
        <v>5</v>
      </c>
      <c r="B6" s="12" t="s">
        <v>41</v>
      </c>
      <c r="C6" s="12" t="s">
        <v>20</v>
      </c>
      <c r="D6" s="14">
        <v>54</v>
      </c>
      <c r="E6" s="15">
        <v>4.37</v>
      </c>
      <c r="F6" s="12" t="s">
        <v>11</v>
      </c>
      <c r="G6" s="16">
        <f t="shared" si="0"/>
        <v>51915.600000000006</v>
      </c>
      <c r="H6" s="16">
        <f t="shared" si="1"/>
        <v>57107.16</v>
      </c>
      <c r="I6" s="17">
        <f t="shared" si="2"/>
        <v>13500</v>
      </c>
      <c r="J6" s="16">
        <f t="shared" si="3"/>
        <v>58995.000000000007</v>
      </c>
      <c r="K6" s="18"/>
    </row>
    <row r="7" spans="1:12" s="23" customFormat="1" ht="60.75" thickBot="1" x14ac:dyDescent="0.3">
      <c r="A7" s="12">
        <v>6</v>
      </c>
      <c r="B7" s="12" t="s">
        <v>39</v>
      </c>
      <c r="C7" s="12" t="s">
        <v>21</v>
      </c>
      <c r="D7" s="14">
        <v>78.599999999999994</v>
      </c>
      <c r="E7" s="15">
        <v>4.37</v>
      </c>
      <c r="F7" s="12" t="s">
        <v>11</v>
      </c>
      <c r="G7" s="16">
        <f t="shared" si="0"/>
        <v>75566.039999999994</v>
      </c>
      <c r="H7" s="16">
        <f t="shared" si="1"/>
        <v>83122.644</v>
      </c>
      <c r="I7" s="17">
        <f t="shared" si="2"/>
        <v>19650</v>
      </c>
      <c r="J7" s="16">
        <f t="shared" si="3"/>
        <v>85870.5</v>
      </c>
      <c r="K7" s="18"/>
    </row>
    <row r="8" spans="1:12" s="23" customFormat="1" ht="60.75" thickBot="1" x14ac:dyDescent="0.35">
      <c r="A8" s="12">
        <v>7</v>
      </c>
      <c r="B8" s="24" t="s">
        <v>42</v>
      </c>
      <c r="C8" s="12" t="s">
        <v>22</v>
      </c>
      <c r="D8" s="14">
        <v>102.4</v>
      </c>
      <c r="E8" s="15">
        <v>5.0599999999999996</v>
      </c>
      <c r="F8" s="12" t="s">
        <v>31</v>
      </c>
      <c r="G8" s="16">
        <f t="shared" si="0"/>
        <v>113991.67999999999</v>
      </c>
      <c r="H8" s="16">
        <f t="shared" si="1"/>
        <v>125390.848</v>
      </c>
      <c r="I8" s="17">
        <f>D8*250</f>
        <v>25600</v>
      </c>
      <c r="J8" s="16">
        <f t="shared" si="3"/>
        <v>129536</v>
      </c>
      <c r="K8" s="18"/>
      <c r="L8" s="22"/>
    </row>
    <row r="9" spans="1:12" s="23" customFormat="1" ht="45.75" thickBot="1" x14ac:dyDescent="0.3">
      <c r="A9" s="12">
        <v>8</v>
      </c>
      <c r="B9" s="12" t="s">
        <v>43</v>
      </c>
      <c r="C9" s="12" t="s">
        <v>21</v>
      </c>
      <c r="D9" s="14">
        <v>70</v>
      </c>
      <c r="E9" s="15">
        <v>4.37</v>
      </c>
      <c r="F9" s="12" t="s">
        <v>11</v>
      </c>
      <c r="G9" s="16">
        <f t="shared" si="0"/>
        <v>67298.000000000015</v>
      </c>
      <c r="H9" s="16">
        <f t="shared" si="1"/>
        <v>74027.800000000017</v>
      </c>
      <c r="I9" s="17">
        <f t="shared" si="2"/>
        <v>17500</v>
      </c>
      <c r="J9" s="16">
        <f t="shared" si="3"/>
        <v>76475.000000000015</v>
      </c>
      <c r="K9" s="18"/>
    </row>
    <row r="10" spans="1:12" s="23" customFormat="1" ht="45.75" thickBot="1" x14ac:dyDescent="0.3">
      <c r="A10" s="12">
        <v>9</v>
      </c>
      <c r="B10" s="12" t="s">
        <v>92</v>
      </c>
      <c r="C10" s="12" t="s">
        <v>22</v>
      </c>
      <c r="D10" s="14">
        <v>22</v>
      </c>
      <c r="E10" s="15">
        <v>3.85</v>
      </c>
      <c r="F10" s="12" t="s">
        <v>12</v>
      </c>
      <c r="G10" s="16">
        <f t="shared" si="0"/>
        <v>18634</v>
      </c>
      <c r="H10" s="16">
        <f t="shared" si="1"/>
        <v>20497.400000000001</v>
      </c>
      <c r="I10" s="17">
        <f t="shared" si="2"/>
        <v>5500</v>
      </c>
      <c r="J10" s="16">
        <f t="shared" si="3"/>
        <v>21175</v>
      </c>
      <c r="K10" s="18"/>
    </row>
    <row r="11" spans="1:12" s="23" customFormat="1" ht="45.75" thickBot="1" x14ac:dyDescent="0.3">
      <c r="A11" s="12">
        <v>10</v>
      </c>
      <c r="B11" s="12" t="s">
        <v>109</v>
      </c>
      <c r="C11" s="12" t="s">
        <v>21</v>
      </c>
      <c r="D11" s="14">
        <v>80</v>
      </c>
      <c r="E11" s="15">
        <v>4.37</v>
      </c>
      <c r="F11" s="12" t="s">
        <v>11</v>
      </c>
      <c r="G11" s="16">
        <f t="shared" si="0"/>
        <v>76912</v>
      </c>
      <c r="H11" s="16">
        <f t="shared" si="1"/>
        <v>84603.200000000012</v>
      </c>
      <c r="I11" s="17">
        <f t="shared" si="2"/>
        <v>20000</v>
      </c>
      <c r="J11" s="16">
        <f t="shared" si="3"/>
        <v>87400</v>
      </c>
      <c r="K11" s="18"/>
    </row>
    <row r="12" spans="1:12" s="26" customFormat="1" ht="60.75" thickBot="1" x14ac:dyDescent="0.3">
      <c r="A12" s="12">
        <v>11</v>
      </c>
      <c r="B12" s="12" t="s">
        <v>44</v>
      </c>
      <c r="C12" s="12" t="s">
        <v>22</v>
      </c>
      <c r="D12" s="14">
        <v>108</v>
      </c>
      <c r="E12" s="15">
        <v>5.53</v>
      </c>
      <c r="F12" s="12" t="s">
        <v>36</v>
      </c>
      <c r="G12" s="16">
        <f t="shared" si="0"/>
        <v>131392.80000000002</v>
      </c>
      <c r="H12" s="16">
        <f t="shared" si="1"/>
        <v>144532.08000000002</v>
      </c>
      <c r="I12" s="17">
        <f t="shared" si="2"/>
        <v>27000</v>
      </c>
      <c r="J12" s="16">
        <f t="shared" si="3"/>
        <v>149310</v>
      </c>
      <c r="K12" s="25"/>
    </row>
    <row r="13" spans="1:12" s="23" customFormat="1" ht="45.75" thickBot="1" x14ac:dyDescent="0.3">
      <c r="A13" s="12">
        <v>12</v>
      </c>
      <c r="B13" s="12" t="s">
        <v>45</v>
      </c>
      <c r="C13" s="12" t="s">
        <v>22</v>
      </c>
      <c r="D13" s="14">
        <v>103</v>
      </c>
      <c r="E13" s="15">
        <v>5.53</v>
      </c>
      <c r="F13" s="12" t="s">
        <v>36</v>
      </c>
      <c r="G13" s="16">
        <f t="shared" si="0"/>
        <v>125309.80000000002</v>
      </c>
      <c r="H13" s="16">
        <f t="shared" si="1"/>
        <v>137840.78000000003</v>
      </c>
      <c r="I13" s="17">
        <f t="shared" si="2"/>
        <v>25750</v>
      </c>
      <c r="J13" s="16">
        <f t="shared" si="3"/>
        <v>142397.5</v>
      </c>
      <c r="K13" s="18"/>
    </row>
    <row r="14" spans="1:12" s="20" customFormat="1" ht="60.75" thickBot="1" x14ac:dyDescent="0.35">
      <c r="A14" s="12">
        <v>13</v>
      </c>
      <c r="B14" s="13" t="s">
        <v>46</v>
      </c>
      <c r="C14" s="12" t="s">
        <v>25</v>
      </c>
      <c r="D14" s="14">
        <v>81</v>
      </c>
      <c r="E14" s="15">
        <v>3.85</v>
      </c>
      <c r="F14" s="12" t="s">
        <v>12</v>
      </c>
      <c r="G14" s="16">
        <f t="shared" si="0"/>
        <v>68607</v>
      </c>
      <c r="H14" s="16">
        <f t="shared" si="1"/>
        <v>75467.700000000012</v>
      </c>
      <c r="I14" s="17">
        <f t="shared" si="2"/>
        <v>20250</v>
      </c>
      <c r="J14" s="16">
        <f t="shared" si="3"/>
        <v>77962.5</v>
      </c>
      <c r="K14" s="21"/>
    </row>
    <row r="15" spans="1:12" s="23" customFormat="1" ht="75.75" thickBot="1" x14ac:dyDescent="0.3">
      <c r="A15" s="12">
        <v>14</v>
      </c>
      <c r="B15" s="12" t="s">
        <v>47</v>
      </c>
      <c r="C15" s="12" t="s">
        <v>21</v>
      </c>
      <c r="D15" s="14">
        <v>271</v>
      </c>
      <c r="E15" s="15">
        <v>4.37</v>
      </c>
      <c r="F15" s="12" t="s">
        <v>101</v>
      </c>
      <c r="G15" s="16">
        <f t="shared" si="0"/>
        <v>260539.4</v>
      </c>
      <c r="H15" s="16">
        <f t="shared" si="1"/>
        <v>286593.33999999997</v>
      </c>
      <c r="I15" s="17">
        <f t="shared" si="2"/>
        <v>67750</v>
      </c>
      <c r="J15" s="16">
        <f t="shared" si="3"/>
        <v>296067.5</v>
      </c>
      <c r="K15" s="18"/>
    </row>
    <row r="16" spans="1:12" s="23" customFormat="1" ht="60.75" thickBot="1" x14ac:dyDescent="0.3">
      <c r="A16" s="12">
        <v>15</v>
      </c>
      <c r="B16" s="12" t="s">
        <v>48</v>
      </c>
      <c r="C16" s="12" t="s">
        <v>21</v>
      </c>
      <c r="D16" s="14">
        <v>56</v>
      </c>
      <c r="E16" s="15">
        <v>5.0599999999999996</v>
      </c>
      <c r="F16" s="12" t="s">
        <v>9</v>
      </c>
      <c r="G16" s="16">
        <f t="shared" si="0"/>
        <v>62339.19999999999</v>
      </c>
      <c r="H16" s="16">
        <f t="shared" si="1"/>
        <v>68573.119999999995</v>
      </c>
      <c r="I16" s="17">
        <f t="shared" si="2"/>
        <v>14000</v>
      </c>
      <c r="J16" s="16">
        <f t="shared" si="3"/>
        <v>70839.999999999985</v>
      </c>
      <c r="K16" s="18"/>
    </row>
    <row r="17" spans="1:12" s="23" customFormat="1" ht="60.75" thickBot="1" x14ac:dyDescent="0.3">
      <c r="A17" s="12">
        <v>16</v>
      </c>
      <c r="B17" s="12" t="s">
        <v>102</v>
      </c>
      <c r="C17" s="12" t="s">
        <v>25</v>
      </c>
      <c r="D17" s="14">
        <v>107.5</v>
      </c>
      <c r="E17" s="15">
        <v>5.53</v>
      </c>
      <c r="F17" s="12" t="s">
        <v>36</v>
      </c>
      <c r="G17" s="16">
        <f t="shared" si="0"/>
        <v>130784.5</v>
      </c>
      <c r="H17" s="16">
        <f t="shared" si="1"/>
        <v>143862.95000000001</v>
      </c>
      <c r="I17" s="17">
        <f t="shared" si="2"/>
        <v>26875</v>
      </c>
      <c r="J17" s="16">
        <f t="shared" si="3"/>
        <v>148618.75</v>
      </c>
      <c r="K17" s="18"/>
    </row>
    <row r="18" spans="1:12" s="23" customFormat="1" ht="45.75" thickBot="1" x14ac:dyDescent="0.3">
      <c r="A18" s="12">
        <v>17</v>
      </c>
      <c r="B18" s="12" t="s">
        <v>49</v>
      </c>
      <c r="C18" s="12" t="s">
        <v>20</v>
      </c>
      <c r="D18" s="14">
        <v>64.5</v>
      </c>
      <c r="E18" s="15">
        <v>3.85</v>
      </c>
      <c r="F18" s="12" t="s">
        <v>12</v>
      </c>
      <c r="G18" s="16">
        <f t="shared" si="0"/>
        <v>54631.500000000007</v>
      </c>
      <c r="H18" s="16">
        <f t="shared" si="1"/>
        <v>60094.650000000009</v>
      </c>
      <c r="I18" s="17">
        <f t="shared" si="2"/>
        <v>16125</v>
      </c>
      <c r="J18" s="16">
        <f t="shared" si="3"/>
        <v>62081.250000000007</v>
      </c>
      <c r="K18" s="18"/>
    </row>
    <row r="19" spans="1:12" s="23" customFormat="1" ht="45.75" thickBot="1" x14ac:dyDescent="0.3">
      <c r="A19" s="12">
        <v>18</v>
      </c>
      <c r="B19" s="12" t="s">
        <v>50</v>
      </c>
      <c r="C19" s="12" t="s">
        <v>25</v>
      </c>
      <c r="D19" s="14">
        <v>60</v>
      </c>
      <c r="E19" s="15">
        <v>3.85</v>
      </c>
      <c r="F19" s="12" t="s">
        <v>12</v>
      </c>
      <c r="G19" s="16">
        <f t="shared" si="0"/>
        <v>50820</v>
      </c>
      <c r="H19" s="16">
        <f t="shared" si="1"/>
        <v>55902</v>
      </c>
      <c r="I19" s="17">
        <f t="shared" si="2"/>
        <v>15000</v>
      </c>
      <c r="J19" s="16">
        <f t="shared" si="3"/>
        <v>57750</v>
      </c>
      <c r="K19" s="18"/>
    </row>
    <row r="20" spans="1:12" s="20" customFormat="1" ht="75.75" thickBot="1" x14ac:dyDescent="0.3">
      <c r="A20" s="12">
        <v>19</v>
      </c>
      <c r="B20" s="27" t="s">
        <v>51</v>
      </c>
      <c r="C20" s="12" t="s">
        <v>21</v>
      </c>
      <c r="D20" s="14">
        <v>61</v>
      </c>
      <c r="E20" s="15">
        <v>4.37</v>
      </c>
      <c r="F20" s="12" t="s">
        <v>11</v>
      </c>
      <c r="G20" s="16">
        <f t="shared" si="0"/>
        <v>58645.4</v>
      </c>
      <c r="H20" s="16">
        <f t="shared" si="1"/>
        <v>64509.94</v>
      </c>
      <c r="I20" s="17">
        <f t="shared" si="2"/>
        <v>15250</v>
      </c>
      <c r="J20" s="16">
        <f t="shared" si="3"/>
        <v>66642.5</v>
      </c>
      <c r="K20" s="21"/>
    </row>
    <row r="21" spans="1:12" s="20" customFormat="1" ht="75.75" thickBot="1" x14ac:dyDescent="0.3">
      <c r="A21" s="12">
        <v>20</v>
      </c>
      <c r="B21" s="27" t="s">
        <v>52</v>
      </c>
      <c r="C21" s="12" t="s">
        <v>33</v>
      </c>
      <c r="D21" s="14">
        <v>60.2</v>
      </c>
      <c r="E21" s="15">
        <v>5.0599999999999996</v>
      </c>
      <c r="F21" s="12" t="s">
        <v>9</v>
      </c>
      <c r="G21" s="16">
        <f t="shared" si="0"/>
        <v>67014.639999999985</v>
      </c>
      <c r="H21" s="16">
        <f t="shared" si="1"/>
        <v>73716.103999999992</v>
      </c>
      <c r="I21" s="17">
        <f t="shared" si="2"/>
        <v>15050</v>
      </c>
      <c r="J21" s="16">
        <f t="shared" si="3"/>
        <v>76152.999999999985</v>
      </c>
      <c r="K21" s="21"/>
    </row>
    <row r="22" spans="1:12" s="20" customFormat="1" ht="45.75" thickBot="1" x14ac:dyDescent="0.3">
      <c r="A22" s="12">
        <v>21</v>
      </c>
      <c r="B22" s="27" t="s">
        <v>53</v>
      </c>
      <c r="C22" s="12" t="s">
        <v>22</v>
      </c>
      <c r="D22" s="14">
        <v>55</v>
      </c>
      <c r="E22" s="15">
        <v>5.0599999999999996</v>
      </c>
      <c r="F22" s="12" t="s">
        <v>9</v>
      </c>
      <c r="G22" s="16">
        <f t="shared" si="0"/>
        <v>61225.999999999985</v>
      </c>
      <c r="H22" s="16">
        <f t="shared" si="1"/>
        <v>67348.599999999977</v>
      </c>
      <c r="I22" s="17">
        <f t="shared" si="2"/>
        <v>13750</v>
      </c>
      <c r="J22" s="16">
        <f t="shared" si="3"/>
        <v>69574.999999999985</v>
      </c>
      <c r="K22" s="21"/>
    </row>
    <row r="23" spans="1:12" s="20" customFormat="1" ht="45.75" thickBot="1" x14ac:dyDescent="0.3">
      <c r="A23" s="12">
        <v>22</v>
      </c>
      <c r="B23" s="12" t="s">
        <v>54</v>
      </c>
      <c r="C23" s="12" t="s">
        <v>20</v>
      </c>
      <c r="D23" s="14">
        <v>90.2</v>
      </c>
      <c r="E23" s="15">
        <v>5.53</v>
      </c>
      <c r="F23" s="12" t="s">
        <v>36</v>
      </c>
      <c r="G23" s="16">
        <f t="shared" si="0"/>
        <v>109737.32</v>
      </c>
      <c r="H23" s="16">
        <f t="shared" si="1"/>
        <v>120711.052</v>
      </c>
      <c r="I23" s="17">
        <f t="shared" si="2"/>
        <v>22550</v>
      </c>
      <c r="J23" s="16">
        <f t="shared" si="3"/>
        <v>124701.50000000001</v>
      </c>
      <c r="K23" s="18"/>
      <c r="L23" s="23"/>
    </row>
    <row r="24" spans="1:12" s="20" customFormat="1" ht="45.75" thickBot="1" x14ac:dyDescent="0.3">
      <c r="A24" s="12">
        <v>23</v>
      </c>
      <c r="B24" s="12" t="s">
        <v>110</v>
      </c>
      <c r="C24" s="12" t="s">
        <v>20</v>
      </c>
      <c r="D24" s="14">
        <v>161</v>
      </c>
      <c r="E24" s="15">
        <v>5.0599999999999996</v>
      </c>
      <c r="F24" s="12" t="s">
        <v>9</v>
      </c>
      <c r="G24" s="16">
        <f t="shared" si="0"/>
        <v>179225.2</v>
      </c>
      <c r="H24" s="16">
        <f t="shared" si="1"/>
        <v>197147.72</v>
      </c>
      <c r="I24" s="17">
        <f t="shared" si="2"/>
        <v>40250</v>
      </c>
      <c r="J24" s="16">
        <f t="shared" si="3"/>
        <v>203665</v>
      </c>
      <c r="K24" s="21"/>
    </row>
    <row r="25" spans="1:12" s="20" customFormat="1" ht="30.75" thickBot="1" x14ac:dyDescent="0.3">
      <c r="A25" s="12">
        <v>24</v>
      </c>
      <c r="B25" s="27" t="s">
        <v>55</v>
      </c>
      <c r="C25" s="12" t="s">
        <v>22</v>
      </c>
      <c r="D25" s="14">
        <v>75</v>
      </c>
      <c r="E25" s="15">
        <v>4.79</v>
      </c>
      <c r="F25" s="12" t="s">
        <v>32</v>
      </c>
      <c r="G25" s="16">
        <f t="shared" si="0"/>
        <v>79035</v>
      </c>
      <c r="H25" s="16">
        <f t="shared" si="1"/>
        <v>86938.5</v>
      </c>
      <c r="I25" s="17">
        <f t="shared" si="2"/>
        <v>18750</v>
      </c>
      <c r="J25" s="16">
        <f t="shared" si="3"/>
        <v>89812.5</v>
      </c>
      <c r="K25" s="18"/>
    </row>
    <row r="26" spans="1:12" s="20" customFormat="1" ht="60.75" thickBot="1" x14ac:dyDescent="0.3">
      <c r="A26" s="12">
        <v>25</v>
      </c>
      <c r="B26" s="27" t="s">
        <v>56</v>
      </c>
      <c r="C26" s="12" t="s">
        <v>21</v>
      </c>
      <c r="D26" s="14">
        <v>112</v>
      </c>
      <c r="E26" s="15">
        <v>4.37</v>
      </c>
      <c r="F26" s="12" t="s">
        <v>11</v>
      </c>
      <c r="G26" s="16">
        <f t="shared" si="0"/>
        <v>107676.8</v>
      </c>
      <c r="H26" s="16">
        <f t="shared" si="1"/>
        <v>118444.48000000001</v>
      </c>
      <c r="I26" s="17">
        <f t="shared" si="2"/>
        <v>28000</v>
      </c>
      <c r="J26" s="16">
        <f t="shared" si="3"/>
        <v>122360</v>
      </c>
      <c r="K26" s="18"/>
    </row>
    <row r="27" spans="1:12" s="20" customFormat="1" ht="60.75" thickBot="1" x14ac:dyDescent="0.3">
      <c r="A27" s="12">
        <v>26</v>
      </c>
      <c r="B27" s="12" t="s">
        <v>57</v>
      </c>
      <c r="C27" s="12" t="s">
        <v>20</v>
      </c>
      <c r="D27" s="14">
        <v>110</v>
      </c>
      <c r="E27" s="15">
        <v>4.37</v>
      </c>
      <c r="F27" s="12" t="s">
        <v>11</v>
      </c>
      <c r="G27" s="16">
        <f t="shared" si="0"/>
        <v>105754</v>
      </c>
      <c r="H27" s="16">
        <f t="shared" si="1"/>
        <v>116329.4</v>
      </c>
      <c r="I27" s="17">
        <f t="shared" si="2"/>
        <v>27500</v>
      </c>
      <c r="J27" s="16">
        <f t="shared" si="3"/>
        <v>120175</v>
      </c>
      <c r="K27" s="21"/>
    </row>
    <row r="28" spans="1:12" s="20" customFormat="1" ht="60.75" thickBot="1" x14ac:dyDescent="0.3">
      <c r="A28" s="12">
        <v>27</v>
      </c>
      <c r="B28" s="27" t="s">
        <v>58</v>
      </c>
      <c r="C28" s="12" t="s">
        <v>25</v>
      </c>
      <c r="D28" s="14">
        <v>105.6</v>
      </c>
      <c r="E28" s="15">
        <v>5.0599999999999996</v>
      </c>
      <c r="F28" s="12" t="s">
        <v>9</v>
      </c>
      <c r="G28" s="16">
        <f t="shared" si="0"/>
        <v>117553.91999999998</v>
      </c>
      <c r="H28" s="16">
        <f t="shared" si="1"/>
        <v>129309.31199999998</v>
      </c>
      <c r="I28" s="17">
        <f t="shared" si="2"/>
        <v>26400</v>
      </c>
      <c r="J28" s="16">
        <f t="shared" si="3"/>
        <v>133583.99999999997</v>
      </c>
      <c r="K28" s="21"/>
    </row>
    <row r="29" spans="1:12" s="33" customFormat="1" ht="45.75" thickBot="1" x14ac:dyDescent="0.3">
      <c r="A29" s="28">
        <v>28</v>
      </c>
      <c r="B29" s="29" t="s">
        <v>88</v>
      </c>
      <c r="C29" s="28" t="s">
        <v>22</v>
      </c>
      <c r="D29" s="30">
        <v>166.7</v>
      </c>
      <c r="E29" s="15">
        <v>5.0599999999999996</v>
      </c>
      <c r="F29" s="28" t="s">
        <v>31</v>
      </c>
      <c r="G29" s="31">
        <f t="shared" si="0"/>
        <v>185570.43999999997</v>
      </c>
      <c r="H29" s="31">
        <f t="shared" si="1"/>
        <v>204127.48399999997</v>
      </c>
      <c r="I29" s="32">
        <f t="shared" si="2"/>
        <v>41675</v>
      </c>
      <c r="J29" s="16">
        <f t="shared" si="3"/>
        <v>210875.49999999997</v>
      </c>
      <c r="K29" s="10"/>
    </row>
    <row r="30" spans="1:12" s="20" customFormat="1" ht="45.75" thickBot="1" x14ac:dyDescent="0.3">
      <c r="A30" s="12">
        <v>29</v>
      </c>
      <c r="B30" s="27" t="s">
        <v>89</v>
      </c>
      <c r="C30" s="12" t="s">
        <v>22</v>
      </c>
      <c r="D30" s="14">
        <v>92.6</v>
      </c>
      <c r="E30" s="15">
        <v>4.79</v>
      </c>
      <c r="F30" s="12" t="s">
        <v>10</v>
      </c>
      <c r="G30" s="16">
        <f t="shared" si="0"/>
        <v>97581.88</v>
      </c>
      <c r="H30" s="16">
        <f t="shared" si="1"/>
        <v>107340.068</v>
      </c>
      <c r="I30" s="17">
        <f t="shared" si="2"/>
        <v>23150</v>
      </c>
      <c r="J30" s="16">
        <f t="shared" si="3"/>
        <v>110888.5</v>
      </c>
      <c r="K30" s="18"/>
    </row>
    <row r="31" spans="1:12" s="20" customFormat="1" ht="45.75" thickBot="1" x14ac:dyDescent="0.3">
      <c r="A31" s="12">
        <v>30</v>
      </c>
      <c r="B31" s="12" t="s">
        <v>59</v>
      </c>
      <c r="C31" s="12" t="s">
        <v>22</v>
      </c>
      <c r="D31" s="14">
        <v>72</v>
      </c>
      <c r="E31" s="15">
        <v>5.53</v>
      </c>
      <c r="F31" s="12" t="s">
        <v>36</v>
      </c>
      <c r="G31" s="16">
        <f t="shared" si="0"/>
        <v>87595.200000000012</v>
      </c>
      <c r="H31" s="16">
        <f t="shared" si="1"/>
        <v>96354.72</v>
      </c>
      <c r="I31" s="17">
        <f t="shared" si="2"/>
        <v>18000</v>
      </c>
      <c r="J31" s="16">
        <f t="shared" si="3"/>
        <v>99540</v>
      </c>
      <c r="K31" s="18"/>
      <c r="L31" s="19"/>
    </row>
    <row r="32" spans="1:12" s="20" customFormat="1" ht="45.75" thickBot="1" x14ac:dyDescent="0.3">
      <c r="A32" s="12">
        <v>31</v>
      </c>
      <c r="B32" s="12" t="s">
        <v>60</v>
      </c>
      <c r="C32" s="12" t="s">
        <v>22</v>
      </c>
      <c r="D32" s="14">
        <v>101.2</v>
      </c>
      <c r="E32" s="15">
        <v>5.0599999999999996</v>
      </c>
      <c r="F32" s="12" t="s">
        <v>31</v>
      </c>
      <c r="G32" s="16">
        <f t="shared" si="0"/>
        <v>112655.84000000001</v>
      </c>
      <c r="H32" s="16">
        <f t="shared" si="1"/>
        <v>123921.42400000001</v>
      </c>
      <c r="I32" s="17">
        <f t="shared" si="2"/>
        <v>25300</v>
      </c>
      <c r="J32" s="16">
        <f t="shared" si="3"/>
        <v>128018</v>
      </c>
      <c r="K32" s="21"/>
    </row>
    <row r="33" spans="1:11" s="20" customFormat="1" ht="45.75" thickBot="1" x14ac:dyDescent="0.3">
      <c r="A33" s="12">
        <v>32</v>
      </c>
      <c r="B33" s="12" t="s">
        <v>61</v>
      </c>
      <c r="C33" s="12" t="s">
        <v>20</v>
      </c>
      <c r="D33" s="14">
        <v>37.5</v>
      </c>
      <c r="E33" s="15">
        <v>4.79</v>
      </c>
      <c r="F33" s="12" t="s">
        <v>32</v>
      </c>
      <c r="G33" s="16">
        <f t="shared" si="0"/>
        <v>39517.5</v>
      </c>
      <c r="H33" s="16">
        <f t="shared" si="1"/>
        <v>43469.25</v>
      </c>
      <c r="I33" s="17">
        <f t="shared" si="2"/>
        <v>9375</v>
      </c>
      <c r="J33" s="16">
        <f t="shared" si="3"/>
        <v>44906.25</v>
      </c>
      <c r="K33" s="21"/>
    </row>
    <row r="34" spans="1:11" s="20" customFormat="1" ht="60.75" thickBot="1" x14ac:dyDescent="0.3">
      <c r="A34" s="12">
        <v>33</v>
      </c>
      <c r="B34" s="12" t="s">
        <v>103</v>
      </c>
      <c r="C34" s="12" t="s">
        <v>20</v>
      </c>
      <c r="D34" s="14">
        <v>80.64</v>
      </c>
      <c r="E34" s="15">
        <v>5.53</v>
      </c>
      <c r="F34" s="12" t="s">
        <v>36</v>
      </c>
      <c r="G34" s="16">
        <f t="shared" si="0"/>
        <v>98106.624000000011</v>
      </c>
      <c r="H34" s="16">
        <f t="shared" si="1"/>
        <v>107917.28640000001</v>
      </c>
      <c r="I34" s="17">
        <f t="shared" si="2"/>
        <v>20160</v>
      </c>
      <c r="J34" s="16">
        <f t="shared" si="3"/>
        <v>111484.8</v>
      </c>
      <c r="K34" s="21"/>
    </row>
    <row r="35" spans="1:11" s="20" customFormat="1" ht="45.75" thickBot="1" x14ac:dyDescent="0.3">
      <c r="A35" s="12">
        <v>34</v>
      </c>
      <c r="B35" s="12" t="s">
        <v>62</v>
      </c>
      <c r="C35" s="12" t="s">
        <v>22</v>
      </c>
      <c r="D35" s="14">
        <v>145.4</v>
      </c>
      <c r="E35" s="15">
        <v>5.0599999999999996</v>
      </c>
      <c r="F35" s="12" t="s">
        <v>27</v>
      </c>
      <c r="G35" s="16">
        <f t="shared" si="0"/>
        <v>161859.27999999997</v>
      </c>
      <c r="H35" s="16">
        <f t="shared" si="1"/>
        <v>178045.20799999998</v>
      </c>
      <c r="I35" s="17">
        <f t="shared" si="2"/>
        <v>36350</v>
      </c>
      <c r="J35" s="16">
        <f t="shared" si="3"/>
        <v>183930.99999999997</v>
      </c>
      <c r="K35" s="21"/>
    </row>
    <row r="36" spans="1:11" s="20" customFormat="1" ht="60.75" thickBot="1" x14ac:dyDescent="0.3">
      <c r="A36" s="12">
        <v>35</v>
      </c>
      <c r="B36" s="12" t="s">
        <v>63</v>
      </c>
      <c r="C36" s="12" t="s">
        <v>21</v>
      </c>
      <c r="D36" s="14">
        <v>145.25</v>
      </c>
      <c r="E36" s="15">
        <v>5.53</v>
      </c>
      <c r="F36" s="12" t="s">
        <v>36</v>
      </c>
      <c r="G36" s="16">
        <f t="shared" si="0"/>
        <v>176711.15000000002</v>
      </c>
      <c r="H36" s="16">
        <f t="shared" si="1"/>
        <v>194382.26500000001</v>
      </c>
      <c r="I36" s="17">
        <f t="shared" si="2"/>
        <v>36312.5</v>
      </c>
      <c r="J36" s="16">
        <f t="shared" si="3"/>
        <v>200808.12500000003</v>
      </c>
      <c r="K36" s="21"/>
    </row>
    <row r="37" spans="1:11" s="20" customFormat="1" ht="45.75" thickBot="1" x14ac:dyDescent="0.3">
      <c r="A37" s="12">
        <v>36</v>
      </c>
      <c r="B37" s="12" t="s">
        <v>64</v>
      </c>
      <c r="C37" s="12" t="s">
        <v>22</v>
      </c>
      <c r="D37" s="14">
        <v>161</v>
      </c>
      <c r="E37" s="15">
        <v>5.0599999999999996</v>
      </c>
      <c r="F37" s="12" t="s">
        <v>9</v>
      </c>
      <c r="G37" s="16">
        <f t="shared" si="0"/>
        <v>179225.2</v>
      </c>
      <c r="H37" s="16">
        <f t="shared" si="1"/>
        <v>197147.72</v>
      </c>
      <c r="I37" s="17">
        <f t="shared" si="2"/>
        <v>40250</v>
      </c>
      <c r="J37" s="16">
        <f t="shared" si="3"/>
        <v>203665</v>
      </c>
      <c r="K37" s="21"/>
    </row>
    <row r="38" spans="1:11" s="20" customFormat="1" ht="60.75" thickBot="1" x14ac:dyDescent="0.3">
      <c r="A38" s="12">
        <v>37</v>
      </c>
      <c r="B38" s="27" t="s">
        <v>66</v>
      </c>
      <c r="C38" s="12" t="s">
        <v>20</v>
      </c>
      <c r="D38" s="14">
        <v>76.2</v>
      </c>
      <c r="E38" s="15">
        <v>4.79</v>
      </c>
      <c r="F38" s="12" t="s">
        <v>32</v>
      </c>
      <c r="G38" s="16">
        <f t="shared" si="0"/>
        <v>80299.56</v>
      </c>
      <c r="H38" s="16">
        <f t="shared" si="1"/>
        <v>88329.516000000003</v>
      </c>
      <c r="I38" s="17">
        <f t="shared" si="2"/>
        <v>19050</v>
      </c>
      <c r="J38" s="16">
        <f t="shared" si="3"/>
        <v>91249.5</v>
      </c>
      <c r="K38" s="21"/>
    </row>
    <row r="39" spans="1:11" s="20" customFormat="1" ht="60.75" thickBot="1" x14ac:dyDescent="0.3">
      <c r="A39" s="12">
        <v>38</v>
      </c>
      <c r="B39" s="27" t="s">
        <v>65</v>
      </c>
      <c r="C39" s="12" t="s">
        <v>33</v>
      </c>
      <c r="D39" s="14">
        <v>120.2</v>
      </c>
      <c r="E39" s="15">
        <v>5.0599999999999996</v>
      </c>
      <c r="F39" s="12" t="s">
        <v>9</v>
      </c>
      <c r="G39" s="16">
        <f t="shared" si="0"/>
        <v>133806.64000000001</v>
      </c>
      <c r="H39" s="16">
        <f t="shared" si="1"/>
        <v>147187.304</v>
      </c>
      <c r="I39" s="17">
        <f t="shared" si="2"/>
        <v>30050</v>
      </c>
      <c r="J39" s="16">
        <f t="shared" si="3"/>
        <v>152053</v>
      </c>
      <c r="K39" s="21"/>
    </row>
    <row r="40" spans="1:11" s="20" customFormat="1" ht="45.75" thickBot="1" x14ac:dyDescent="0.3">
      <c r="A40" s="12">
        <v>39</v>
      </c>
      <c r="B40" s="27" t="s">
        <v>67</v>
      </c>
      <c r="C40" s="12" t="s">
        <v>22</v>
      </c>
      <c r="D40" s="14">
        <v>204.8</v>
      </c>
      <c r="E40" s="15">
        <v>5.53</v>
      </c>
      <c r="F40" s="12" t="s">
        <v>36</v>
      </c>
      <c r="G40" s="16">
        <f t="shared" si="0"/>
        <v>249159.67999999999</v>
      </c>
      <c r="H40" s="16">
        <f t="shared" si="1"/>
        <v>274075.64799999999</v>
      </c>
      <c r="I40" s="17">
        <f t="shared" si="2"/>
        <v>51200</v>
      </c>
      <c r="J40" s="16">
        <f t="shared" si="3"/>
        <v>283136</v>
      </c>
      <c r="K40" s="21"/>
    </row>
    <row r="41" spans="1:11" s="20" customFormat="1" ht="45.75" thickBot="1" x14ac:dyDescent="0.3">
      <c r="A41" s="12">
        <v>40</v>
      </c>
      <c r="B41" s="27" t="s">
        <v>68</v>
      </c>
      <c r="C41" s="12" t="s">
        <v>20</v>
      </c>
      <c r="D41" s="14">
        <v>64</v>
      </c>
      <c r="E41" s="15">
        <v>5.0599999999999996</v>
      </c>
      <c r="F41" s="12" t="s">
        <v>9</v>
      </c>
      <c r="G41" s="16">
        <f t="shared" si="0"/>
        <v>71244.799999999988</v>
      </c>
      <c r="H41" s="16">
        <f t="shared" si="1"/>
        <v>78369.279999999999</v>
      </c>
      <c r="I41" s="17">
        <f t="shared" si="2"/>
        <v>16000</v>
      </c>
      <c r="J41" s="16">
        <f t="shared" si="3"/>
        <v>80960</v>
      </c>
      <c r="K41" s="18"/>
    </row>
    <row r="42" spans="1:11" s="20" customFormat="1" ht="60.75" thickBot="1" x14ac:dyDescent="0.3">
      <c r="A42" s="12">
        <v>41</v>
      </c>
      <c r="B42" s="12" t="s">
        <v>69</v>
      </c>
      <c r="C42" s="12" t="s">
        <v>33</v>
      </c>
      <c r="D42" s="14">
        <v>191</v>
      </c>
      <c r="E42" s="15">
        <v>5.0599999999999996</v>
      </c>
      <c r="F42" s="12" t="s">
        <v>9</v>
      </c>
      <c r="G42" s="16">
        <f t="shared" si="0"/>
        <v>212621.19999999998</v>
      </c>
      <c r="H42" s="16">
        <f t="shared" si="1"/>
        <v>233883.31999999998</v>
      </c>
      <c r="I42" s="17">
        <f t="shared" si="2"/>
        <v>47750</v>
      </c>
      <c r="J42" s="16">
        <f t="shared" si="3"/>
        <v>241614.99999999997</v>
      </c>
      <c r="K42" s="21"/>
    </row>
    <row r="43" spans="1:11" s="20" customFormat="1" ht="30.75" thickBot="1" x14ac:dyDescent="0.3">
      <c r="A43" s="12">
        <v>42</v>
      </c>
      <c r="B43" s="12" t="s">
        <v>70</v>
      </c>
      <c r="C43" s="12" t="s">
        <v>20</v>
      </c>
      <c r="D43" s="14">
        <v>36</v>
      </c>
      <c r="E43" s="15">
        <v>3.85</v>
      </c>
      <c r="F43" s="12" t="s">
        <v>12</v>
      </c>
      <c r="G43" s="16">
        <f t="shared" si="0"/>
        <v>30492</v>
      </c>
      <c r="H43" s="16">
        <f t="shared" si="1"/>
        <v>33541.199999999997</v>
      </c>
      <c r="I43" s="17">
        <f t="shared" si="2"/>
        <v>9000</v>
      </c>
      <c r="J43" s="16">
        <f t="shared" si="3"/>
        <v>34650</v>
      </c>
      <c r="K43" s="21"/>
    </row>
    <row r="44" spans="1:11" s="20" customFormat="1" ht="60.75" thickBot="1" x14ac:dyDescent="0.3">
      <c r="A44" s="12">
        <v>43</v>
      </c>
      <c r="B44" s="12" t="s">
        <v>93</v>
      </c>
      <c r="C44" s="12" t="s">
        <v>20</v>
      </c>
      <c r="D44" s="14">
        <v>92</v>
      </c>
      <c r="E44" s="15">
        <v>5.0599999999999996</v>
      </c>
      <c r="F44" s="12" t="s">
        <v>9</v>
      </c>
      <c r="G44" s="16">
        <f t="shared" si="0"/>
        <v>102414.39999999999</v>
      </c>
      <c r="H44" s="16">
        <f t="shared" si="1"/>
        <v>112655.83999999998</v>
      </c>
      <c r="I44" s="17">
        <f t="shared" si="2"/>
        <v>23000</v>
      </c>
      <c r="J44" s="16">
        <f t="shared" si="3"/>
        <v>116380</v>
      </c>
      <c r="K44" s="21"/>
    </row>
    <row r="45" spans="1:11" s="20" customFormat="1" ht="45.75" thickBot="1" x14ac:dyDescent="0.3">
      <c r="A45" s="12">
        <v>44</v>
      </c>
      <c r="B45" s="27" t="s">
        <v>71</v>
      </c>
      <c r="C45" s="12" t="s">
        <v>20</v>
      </c>
      <c r="D45" s="14">
        <v>84.6</v>
      </c>
      <c r="E45" s="15">
        <v>5.0599999999999996</v>
      </c>
      <c r="F45" s="12" t="s">
        <v>9</v>
      </c>
      <c r="G45" s="16">
        <f t="shared" si="0"/>
        <v>94176.719999999987</v>
      </c>
      <c r="H45" s="16">
        <f t="shared" si="1"/>
        <v>103594.39199999999</v>
      </c>
      <c r="I45" s="17">
        <f t="shared" si="2"/>
        <v>21150</v>
      </c>
      <c r="J45" s="16">
        <f t="shared" si="3"/>
        <v>107018.99999999999</v>
      </c>
      <c r="K45" s="18"/>
    </row>
    <row r="46" spans="1:11" s="20" customFormat="1" ht="45.75" thickBot="1" x14ac:dyDescent="0.3">
      <c r="A46" s="12">
        <v>45</v>
      </c>
      <c r="B46" s="12" t="s">
        <v>72</v>
      </c>
      <c r="C46" s="12" t="s">
        <v>22</v>
      </c>
      <c r="D46" s="14">
        <v>12</v>
      </c>
      <c r="E46" s="15">
        <v>3.85</v>
      </c>
      <c r="F46" s="12" t="s">
        <v>12</v>
      </c>
      <c r="G46" s="16">
        <f t="shared" si="0"/>
        <v>10164</v>
      </c>
      <c r="H46" s="16">
        <f t="shared" si="1"/>
        <v>11180.400000000001</v>
      </c>
      <c r="I46" s="17">
        <f t="shared" si="2"/>
        <v>3000</v>
      </c>
      <c r="J46" s="16">
        <f t="shared" si="3"/>
        <v>11550</v>
      </c>
      <c r="K46" s="21"/>
    </row>
    <row r="47" spans="1:11" s="33" customFormat="1" ht="75.75" thickBot="1" x14ac:dyDescent="0.3">
      <c r="A47" s="28">
        <v>46</v>
      </c>
      <c r="B47" s="28" t="s">
        <v>90</v>
      </c>
      <c r="C47" s="28" t="s">
        <v>20</v>
      </c>
      <c r="D47" s="30">
        <v>131</v>
      </c>
      <c r="E47" s="15">
        <v>5.53</v>
      </c>
      <c r="F47" s="28" t="s">
        <v>36</v>
      </c>
      <c r="G47" s="31">
        <f t="shared" si="0"/>
        <v>159374.6</v>
      </c>
      <c r="H47" s="31">
        <f t="shared" si="1"/>
        <v>175312.06</v>
      </c>
      <c r="I47" s="32">
        <f t="shared" si="2"/>
        <v>32750</v>
      </c>
      <c r="J47" s="16">
        <f t="shared" si="3"/>
        <v>181107.50000000003</v>
      </c>
      <c r="K47" s="10"/>
    </row>
    <row r="48" spans="1:11" s="20" customFormat="1" ht="45.75" thickBot="1" x14ac:dyDescent="0.3">
      <c r="A48" s="12">
        <v>47</v>
      </c>
      <c r="B48" s="12" t="s">
        <v>73</v>
      </c>
      <c r="C48" s="12" t="s">
        <v>21</v>
      </c>
      <c r="D48" s="14">
        <v>37.4</v>
      </c>
      <c r="E48" s="15">
        <v>5.0599999999999996</v>
      </c>
      <c r="F48" s="12" t="s">
        <v>9</v>
      </c>
      <c r="G48" s="16">
        <f t="shared" si="0"/>
        <v>41633.679999999993</v>
      </c>
      <c r="H48" s="16">
        <f t="shared" si="1"/>
        <v>45797.047999999995</v>
      </c>
      <c r="I48" s="17">
        <f t="shared" si="2"/>
        <v>9350</v>
      </c>
      <c r="J48" s="16">
        <f t="shared" si="3"/>
        <v>47310.999999999993</v>
      </c>
      <c r="K48" s="21"/>
    </row>
    <row r="49" spans="1:11" s="20" customFormat="1" ht="30.75" thickBot="1" x14ac:dyDescent="0.3">
      <c r="A49" s="12">
        <v>48</v>
      </c>
      <c r="B49" s="12" t="s">
        <v>94</v>
      </c>
      <c r="C49" s="12" t="s">
        <v>22</v>
      </c>
      <c r="D49" s="14">
        <v>35</v>
      </c>
      <c r="E49" s="15">
        <v>3.85</v>
      </c>
      <c r="F49" s="12" t="s">
        <v>12</v>
      </c>
      <c r="G49" s="16">
        <f>D49*E49*22*10</f>
        <v>29645</v>
      </c>
      <c r="H49" s="16">
        <f t="shared" ref="H49:H51" si="4">D49*E49*22*11</f>
        <v>32609.5</v>
      </c>
      <c r="I49" s="17">
        <f t="shared" si="2"/>
        <v>8750</v>
      </c>
      <c r="J49" s="16">
        <f t="shared" si="3"/>
        <v>33687.5</v>
      </c>
      <c r="K49" s="21"/>
    </row>
    <row r="50" spans="1:11" s="20" customFormat="1" ht="60.75" thickBot="1" x14ac:dyDescent="0.3">
      <c r="A50" s="12">
        <v>49</v>
      </c>
      <c r="B50" s="12" t="s">
        <v>74</v>
      </c>
      <c r="C50" s="12" t="s">
        <v>20</v>
      </c>
      <c r="D50" s="14">
        <v>93.5</v>
      </c>
      <c r="E50" s="15">
        <v>5.53</v>
      </c>
      <c r="F50" s="12" t="s">
        <v>36</v>
      </c>
      <c r="G50" s="16">
        <f>D50*E50*22*10</f>
        <v>113752.1</v>
      </c>
      <c r="H50" s="16">
        <f t="shared" si="4"/>
        <v>125127.31000000001</v>
      </c>
      <c r="I50" s="17">
        <f t="shared" si="2"/>
        <v>23375</v>
      </c>
      <c r="J50" s="16">
        <f t="shared" si="3"/>
        <v>129263.75000000001</v>
      </c>
      <c r="K50" s="21"/>
    </row>
    <row r="51" spans="1:11" s="20" customFormat="1" ht="45.75" thickBot="1" x14ac:dyDescent="0.3">
      <c r="A51" s="12">
        <v>50</v>
      </c>
      <c r="B51" s="12" t="s">
        <v>75</v>
      </c>
      <c r="C51" s="12" t="s">
        <v>20</v>
      </c>
      <c r="D51" s="14">
        <v>25</v>
      </c>
      <c r="E51" s="15">
        <v>3.85</v>
      </c>
      <c r="F51" s="12" t="s">
        <v>12</v>
      </c>
      <c r="G51" s="16">
        <f>D51*E51*22*10</f>
        <v>21175</v>
      </c>
      <c r="H51" s="16">
        <f t="shared" si="4"/>
        <v>23292.5</v>
      </c>
      <c r="I51" s="17">
        <f t="shared" si="2"/>
        <v>6250</v>
      </c>
      <c r="J51" s="16">
        <f t="shared" si="3"/>
        <v>24062.5</v>
      </c>
      <c r="K51" s="21"/>
    </row>
    <row r="52" spans="1:11" s="20" customFormat="1" ht="60.75" thickBot="1" x14ac:dyDescent="0.3">
      <c r="A52" s="12">
        <v>51</v>
      </c>
      <c r="B52" s="12" t="s">
        <v>76</v>
      </c>
      <c r="C52" s="12" t="s">
        <v>22</v>
      </c>
      <c r="D52" s="14">
        <v>60</v>
      </c>
      <c r="E52" s="15">
        <v>5.0599999999999996</v>
      </c>
      <c r="F52" s="12" t="s">
        <v>9</v>
      </c>
      <c r="G52" s="16"/>
      <c r="H52" s="16"/>
      <c r="I52" s="17">
        <f t="shared" si="2"/>
        <v>15000</v>
      </c>
      <c r="J52" s="16">
        <f t="shared" si="3"/>
        <v>75899.999999999985</v>
      </c>
      <c r="K52" s="21"/>
    </row>
    <row r="53" spans="1:11" s="20" customFormat="1" ht="60.75" thickBot="1" x14ac:dyDescent="0.3">
      <c r="A53" s="12">
        <v>52</v>
      </c>
      <c r="B53" s="12" t="s">
        <v>77</v>
      </c>
      <c r="C53" s="12" t="s">
        <v>22</v>
      </c>
      <c r="D53" s="14">
        <v>71.099999999999994</v>
      </c>
      <c r="E53" s="15">
        <v>5.53</v>
      </c>
      <c r="F53" s="12" t="s">
        <v>36</v>
      </c>
      <c r="G53" s="16">
        <f>D53*E53*22*10</f>
        <v>86500.26</v>
      </c>
      <c r="H53" s="16">
        <f>D53*E53*22*11</f>
        <v>95150.285999999993</v>
      </c>
      <c r="I53" s="17">
        <f t="shared" si="2"/>
        <v>17775</v>
      </c>
      <c r="J53" s="16">
        <f t="shared" si="3"/>
        <v>98295.75</v>
      </c>
      <c r="K53" s="21"/>
    </row>
    <row r="54" spans="1:11" s="20" customFormat="1" ht="45.75" thickBot="1" x14ac:dyDescent="0.3">
      <c r="A54" s="12">
        <v>53</v>
      </c>
      <c r="B54" s="12" t="s">
        <v>78</v>
      </c>
      <c r="C54" s="12" t="s">
        <v>22</v>
      </c>
      <c r="D54" s="14">
        <v>65</v>
      </c>
      <c r="E54" s="15">
        <v>5.0599999999999996</v>
      </c>
      <c r="F54" s="12" t="s">
        <v>9</v>
      </c>
      <c r="G54" s="16"/>
      <c r="H54" s="16"/>
      <c r="I54" s="17">
        <f t="shared" si="2"/>
        <v>16250</v>
      </c>
      <c r="J54" s="16">
        <f t="shared" si="3"/>
        <v>82225</v>
      </c>
      <c r="K54" s="21"/>
    </row>
    <row r="55" spans="1:11" s="20" customFormat="1" ht="45.75" thickBot="1" x14ac:dyDescent="0.3">
      <c r="A55" s="12">
        <v>54</v>
      </c>
      <c r="B55" s="12" t="s">
        <v>91</v>
      </c>
      <c r="C55" s="12" t="s">
        <v>22</v>
      </c>
      <c r="D55" s="14">
        <v>76</v>
      </c>
      <c r="E55" s="15">
        <v>5.53</v>
      </c>
      <c r="F55" s="12" t="s">
        <v>36</v>
      </c>
      <c r="G55" s="16"/>
      <c r="H55" s="16"/>
      <c r="I55" s="17">
        <f t="shared" si="2"/>
        <v>19000</v>
      </c>
      <c r="J55" s="16">
        <f t="shared" si="3"/>
        <v>105070.00000000001</v>
      </c>
      <c r="K55" s="21"/>
    </row>
    <row r="56" spans="1:11" s="20" customFormat="1" ht="45.75" thickBot="1" x14ac:dyDescent="0.3">
      <c r="A56" s="12">
        <v>55</v>
      </c>
      <c r="B56" s="27" t="s">
        <v>79</v>
      </c>
      <c r="C56" s="12" t="s">
        <v>22</v>
      </c>
      <c r="D56" s="14">
        <v>60</v>
      </c>
      <c r="E56" s="15">
        <v>5.0599999999999996</v>
      </c>
      <c r="F56" s="12" t="s">
        <v>9</v>
      </c>
      <c r="G56" s="16"/>
      <c r="H56" s="16"/>
      <c r="I56" s="17">
        <f t="shared" si="2"/>
        <v>15000</v>
      </c>
      <c r="J56" s="16">
        <f t="shared" si="3"/>
        <v>75899.999999999985</v>
      </c>
      <c r="K56" s="21"/>
    </row>
    <row r="57" spans="1:11" s="20" customFormat="1" ht="45.75" thickBot="1" x14ac:dyDescent="0.3">
      <c r="A57" s="12">
        <v>56</v>
      </c>
      <c r="B57" s="12" t="s">
        <v>112</v>
      </c>
      <c r="C57" s="12" t="s">
        <v>22</v>
      </c>
      <c r="D57" s="14">
        <v>99</v>
      </c>
      <c r="E57" s="15">
        <v>5.53</v>
      </c>
      <c r="F57" s="12" t="s">
        <v>36</v>
      </c>
      <c r="G57" s="16"/>
      <c r="H57" s="16"/>
      <c r="I57" s="17">
        <f t="shared" si="2"/>
        <v>24750</v>
      </c>
      <c r="J57" s="16">
        <f t="shared" si="3"/>
        <v>136867.5</v>
      </c>
      <c r="K57" s="21"/>
    </row>
    <row r="58" spans="1:11" s="20" customFormat="1" ht="75.75" thickBot="1" x14ac:dyDescent="0.3">
      <c r="A58" s="12">
        <v>57</v>
      </c>
      <c r="B58" s="12" t="s">
        <v>80</v>
      </c>
      <c r="C58" s="12" t="s">
        <v>21</v>
      </c>
      <c r="D58" s="14">
        <v>111.4</v>
      </c>
      <c r="E58" s="15">
        <v>5.53</v>
      </c>
      <c r="F58" s="12" t="s">
        <v>36</v>
      </c>
      <c r="G58" s="16"/>
      <c r="H58" s="16"/>
      <c r="I58" s="17">
        <f t="shared" si="2"/>
        <v>27850</v>
      </c>
      <c r="J58" s="16">
        <f t="shared" si="3"/>
        <v>154010.5</v>
      </c>
      <c r="K58" s="21"/>
    </row>
    <row r="59" spans="1:11" s="20" customFormat="1" ht="60.75" thickBot="1" x14ac:dyDescent="0.3">
      <c r="A59" s="12">
        <v>58</v>
      </c>
      <c r="B59" s="12" t="s">
        <v>104</v>
      </c>
      <c r="C59" s="12" t="s">
        <v>22</v>
      </c>
      <c r="D59" s="14">
        <v>56</v>
      </c>
      <c r="E59" s="15">
        <v>5.0599999999999996</v>
      </c>
      <c r="F59" s="12" t="s">
        <v>9</v>
      </c>
      <c r="G59" s="16"/>
      <c r="H59" s="16"/>
      <c r="I59" s="17">
        <f t="shared" si="2"/>
        <v>14000</v>
      </c>
      <c r="J59" s="16">
        <f t="shared" si="3"/>
        <v>70839.999999999985</v>
      </c>
      <c r="K59" s="21"/>
    </row>
    <row r="60" spans="1:11" s="20" customFormat="1" ht="60.75" thickBot="1" x14ac:dyDescent="0.3">
      <c r="A60" s="12">
        <v>59</v>
      </c>
      <c r="B60" s="12" t="s">
        <v>105</v>
      </c>
      <c r="C60" s="12" t="s">
        <v>20</v>
      </c>
      <c r="D60" s="14">
        <v>27</v>
      </c>
      <c r="E60" s="15">
        <v>3.85</v>
      </c>
      <c r="F60" s="12" t="s">
        <v>12</v>
      </c>
      <c r="G60" s="16"/>
      <c r="H60" s="16"/>
      <c r="I60" s="17">
        <f t="shared" si="2"/>
        <v>6750</v>
      </c>
      <c r="J60" s="16">
        <f t="shared" si="3"/>
        <v>25987.5</v>
      </c>
      <c r="K60" s="21"/>
    </row>
    <row r="61" spans="1:11" s="20" customFormat="1" ht="75.75" thickBot="1" x14ac:dyDescent="0.3">
      <c r="A61" s="12">
        <v>60</v>
      </c>
      <c r="B61" s="12" t="s">
        <v>95</v>
      </c>
      <c r="C61" s="12" t="s">
        <v>20</v>
      </c>
      <c r="D61" s="14">
        <v>81</v>
      </c>
      <c r="E61" s="15">
        <v>5.0599999999999996</v>
      </c>
      <c r="F61" s="12" t="s">
        <v>9</v>
      </c>
      <c r="G61" s="16"/>
      <c r="H61" s="16"/>
      <c r="I61" s="17">
        <f t="shared" si="2"/>
        <v>20250</v>
      </c>
      <c r="J61" s="16">
        <f t="shared" si="3"/>
        <v>102464.99999999999</v>
      </c>
      <c r="K61" s="18"/>
    </row>
    <row r="62" spans="1:11" s="20" customFormat="1" ht="57" customHeight="1" thickBot="1" x14ac:dyDescent="0.3">
      <c r="A62" s="12">
        <v>61</v>
      </c>
      <c r="B62" s="12" t="s">
        <v>106</v>
      </c>
      <c r="C62" s="12" t="s">
        <v>20</v>
      </c>
      <c r="D62" s="14">
        <v>128</v>
      </c>
      <c r="E62" s="15">
        <v>5.0599999999999996</v>
      </c>
      <c r="F62" s="12" t="s">
        <v>9</v>
      </c>
      <c r="G62" s="16"/>
      <c r="H62" s="16"/>
      <c r="I62" s="17">
        <f t="shared" si="2"/>
        <v>32000</v>
      </c>
      <c r="J62" s="16">
        <f t="shared" si="3"/>
        <v>161920</v>
      </c>
      <c r="K62" s="18"/>
    </row>
    <row r="63" spans="1:11" s="20" customFormat="1" ht="60.75" thickBot="1" x14ac:dyDescent="0.3">
      <c r="A63" s="12">
        <v>62</v>
      </c>
      <c r="B63" s="34" t="s">
        <v>81</v>
      </c>
      <c r="C63" s="34" t="s">
        <v>22</v>
      </c>
      <c r="D63" s="14">
        <v>61.2</v>
      </c>
      <c r="E63" s="15">
        <v>3.85</v>
      </c>
      <c r="F63" s="12" t="s">
        <v>12</v>
      </c>
      <c r="G63" s="16"/>
      <c r="H63" s="16"/>
      <c r="I63" s="35">
        <f t="shared" ref="I63:I76" si="5">D63*250</f>
        <v>15300</v>
      </c>
      <c r="J63" s="16">
        <f t="shared" si="3"/>
        <v>58905</v>
      </c>
      <c r="K63" s="21"/>
    </row>
    <row r="64" spans="1:11" s="20" customFormat="1" ht="45.75" thickBot="1" x14ac:dyDescent="0.3">
      <c r="A64" s="12">
        <v>63</v>
      </c>
      <c r="B64" s="34" t="s">
        <v>84</v>
      </c>
      <c r="C64" s="34" t="s">
        <v>22</v>
      </c>
      <c r="D64" s="14">
        <v>21</v>
      </c>
      <c r="E64" s="15">
        <v>3.85</v>
      </c>
      <c r="F64" s="12" t="s">
        <v>12</v>
      </c>
      <c r="G64" s="16"/>
      <c r="H64" s="16"/>
      <c r="I64" s="35">
        <f t="shared" si="5"/>
        <v>5250</v>
      </c>
      <c r="J64" s="16">
        <f t="shared" si="3"/>
        <v>20212.500000000004</v>
      </c>
      <c r="K64" s="21"/>
    </row>
    <row r="65" spans="1:11" s="20" customFormat="1" ht="45.75" thickBot="1" x14ac:dyDescent="0.3">
      <c r="A65" s="12">
        <v>64</v>
      </c>
      <c r="B65" s="34" t="s">
        <v>107</v>
      </c>
      <c r="C65" s="34" t="s">
        <v>20</v>
      </c>
      <c r="D65" s="14">
        <v>30</v>
      </c>
      <c r="E65" s="15">
        <v>3.85</v>
      </c>
      <c r="F65" s="12" t="s">
        <v>12</v>
      </c>
      <c r="G65" s="16"/>
      <c r="H65" s="16"/>
      <c r="I65" s="35">
        <f t="shared" si="5"/>
        <v>7500</v>
      </c>
      <c r="J65" s="16">
        <f t="shared" si="3"/>
        <v>28875</v>
      </c>
      <c r="K65" s="21"/>
    </row>
    <row r="66" spans="1:11" s="20" customFormat="1" ht="45.75" thickBot="1" x14ac:dyDescent="0.3">
      <c r="A66" s="12">
        <v>65</v>
      </c>
      <c r="B66" s="34" t="s">
        <v>108</v>
      </c>
      <c r="C66" s="34" t="s">
        <v>20</v>
      </c>
      <c r="D66" s="14">
        <v>24</v>
      </c>
      <c r="E66" s="15">
        <v>3.85</v>
      </c>
      <c r="F66" s="12" t="s">
        <v>12</v>
      </c>
      <c r="G66" s="16"/>
      <c r="H66" s="16"/>
      <c r="I66" s="35">
        <f t="shared" si="5"/>
        <v>6000</v>
      </c>
      <c r="J66" s="16">
        <f t="shared" si="3"/>
        <v>23100</v>
      </c>
      <c r="K66" s="21"/>
    </row>
    <row r="67" spans="1:11" s="20" customFormat="1" ht="45.75" thickBot="1" x14ac:dyDescent="0.3">
      <c r="A67" s="12">
        <v>66</v>
      </c>
      <c r="B67" s="34" t="s">
        <v>96</v>
      </c>
      <c r="C67" s="34" t="s">
        <v>21</v>
      </c>
      <c r="D67" s="14">
        <v>23</v>
      </c>
      <c r="E67" s="15">
        <v>3.85</v>
      </c>
      <c r="F67" s="12" t="s">
        <v>12</v>
      </c>
      <c r="G67" s="16"/>
      <c r="H67" s="16"/>
      <c r="I67" s="35">
        <f t="shared" si="5"/>
        <v>5750</v>
      </c>
      <c r="J67" s="16">
        <f t="shared" ref="J67:J76" si="6">(D67*E67)*250</f>
        <v>22137.5</v>
      </c>
      <c r="K67" s="21"/>
    </row>
    <row r="68" spans="1:11" s="20" customFormat="1" ht="51" customHeight="1" thickBot="1" x14ac:dyDescent="0.3">
      <c r="A68" s="12">
        <v>67</v>
      </c>
      <c r="B68" s="34" t="s">
        <v>97</v>
      </c>
      <c r="C68" s="34" t="s">
        <v>22</v>
      </c>
      <c r="D68" s="14">
        <v>22</v>
      </c>
      <c r="E68" s="15">
        <v>3.85</v>
      </c>
      <c r="F68" s="12" t="s">
        <v>12</v>
      </c>
      <c r="G68" s="16"/>
      <c r="H68" s="16"/>
      <c r="I68" s="35">
        <f t="shared" si="5"/>
        <v>5500</v>
      </c>
      <c r="J68" s="16">
        <f t="shared" si="6"/>
        <v>21175</v>
      </c>
      <c r="K68" s="21"/>
    </row>
    <row r="69" spans="1:11" s="20" customFormat="1" ht="30.75" thickBot="1" x14ac:dyDescent="0.3">
      <c r="A69" s="12">
        <v>68</v>
      </c>
      <c r="B69" s="34" t="s">
        <v>99</v>
      </c>
      <c r="C69" s="34" t="s">
        <v>22</v>
      </c>
      <c r="D69" s="14">
        <v>25</v>
      </c>
      <c r="E69" s="15">
        <v>3.85</v>
      </c>
      <c r="F69" s="12" t="s">
        <v>12</v>
      </c>
      <c r="G69" s="16"/>
      <c r="H69" s="16"/>
      <c r="I69" s="35">
        <f t="shared" si="5"/>
        <v>6250</v>
      </c>
      <c r="J69" s="16">
        <f t="shared" si="6"/>
        <v>24062.5</v>
      </c>
      <c r="K69" s="21"/>
    </row>
    <row r="70" spans="1:11" s="20" customFormat="1" ht="60.75" thickBot="1" x14ac:dyDescent="0.3">
      <c r="A70" s="12">
        <v>69</v>
      </c>
      <c r="B70" s="34" t="s">
        <v>98</v>
      </c>
      <c r="C70" s="34" t="s">
        <v>20</v>
      </c>
      <c r="D70" s="14">
        <v>65</v>
      </c>
      <c r="E70" s="15">
        <v>5.0599999999999996</v>
      </c>
      <c r="F70" s="12" t="s">
        <v>9</v>
      </c>
      <c r="G70" s="16"/>
      <c r="H70" s="16"/>
      <c r="I70" s="35">
        <f t="shared" si="5"/>
        <v>16250</v>
      </c>
      <c r="J70" s="16">
        <f t="shared" si="6"/>
        <v>82225</v>
      </c>
      <c r="K70" s="21"/>
    </row>
    <row r="71" spans="1:11" s="20" customFormat="1" ht="60.75" thickBot="1" x14ac:dyDescent="0.3">
      <c r="A71" s="12">
        <v>70</v>
      </c>
      <c r="B71" s="34" t="s">
        <v>111</v>
      </c>
      <c r="C71" s="34" t="s">
        <v>25</v>
      </c>
      <c r="D71" s="14">
        <v>60</v>
      </c>
      <c r="E71" s="15">
        <v>5.0599999999999996</v>
      </c>
      <c r="F71" s="12" t="s">
        <v>9</v>
      </c>
      <c r="G71" s="16"/>
      <c r="H71" s="16"/>
      <c r="I71" s="35">
        <f t="shared" si="5"/>
        <v>15000</v>
      </c>
      <c r="J71" s="16">
        <f t="shared" si="6"/>
        <v>75899.999999999985</v>
      </c>
      <c r="K71" s="21"/>
    </row>
    <row r="72" spans="1:11" s="20" customFormat="1" ht="60.75" thickBot="1" x14ac:dyDescent="0.3">
      <c r="A72" s="12">
        <v>71</v>
      </c>
      <c r="B72" s="34" t="s">
        <v>116</v>
      </c>
      <c r="C72" s="34" t="s">
        <v>22</v>
      </c>
      <c r="D72" s="14">
        <v>30</v>
      </c>
      <c r="E72" s="15">
        <v>3.85</v>
      </c>
      <c r="F72" s="12" t="s">
        <v>12</v>
      </c>
      <c r="G72" s="16"/>
      <c r="H72" s="16"/>
      <c r="I72" s="35">
        <f t="shared" si="5"/>
        <v>7500</v>
      </c>
      <c r="J72" s="16">
        <f t="shared" si="6"/>
        <v>28875</v>
      </c>
      <c r="K72" s="21"/>
    </row>
    <row r="73" spans="1:11" s="20" customFormat="1" ht="30.75" thickBot="1" x14ac:dyDescent="0.3">
      <c r="A73" s="12">
        <v>72</v>
      </c>
      <c r="B73" s="34" t="s">
        <v>113</v>
      </c>
      <c r="C73" s="34" t="s">
        <v>20</v>
      </c>
      <c r="D73" s="14">
        <v>21</v>
      </c>
      <c r="E73" s="15">
        <v>3.85</v>
      </c>
      <c r="F73" s="12" t="s">
        <v>12</v>
      </c>
      <c r="G73" s="16"/>
      <c r="H73" s="16"/>
      <c r="I73" s="35">
        <f t="shared" si="5"/>
        <v>5250</v>
      </c>
      <c r="J73" s="16">
        <f t="shared" si="6"/>
        <v>20212.500000000004</v>
      </c>
      <c r="K73" s="21"/>
    </row>
    <row r="74" spans="1:11" s="20" customFormat="1" ht="45.75" thickBot="1" x14ac:dyDescent="0.3">
      <c r="A74" s="12">
        <v>73</v>
      </c>
      <c r="B74" s="34" t="s">
        <v>114</v>
      </c>
      <c r="C74" s="34" t="s">
        <v>115</v>
      </c>
      <c r="D74" s="14">
        <v>12</v>
      </c>
      <c r="E74" s="15">
        <v>3.85</v>
      </c>
      <c r="F74" s="12" t="s">
        <v>12</v>
      </c>
      <c r="G74" s="16"/>
      <c r="H74" s="16"/>
      <c r="I74" s="35">
        <f t="shared" si="5"/>
        <v>3000</v>
      </c>
      <c r="J74" s="16">
        <f t="shared" si="6"/>
        <v>11550</v>
      </c>
      <c r="K74" s="21"/>
    </row>
    <row r="75" spans="1:11" s="20" customFormat="1" ht="39" customHeight="1" thickBot="1" x14ac:dyDescent="0.3">
      <c r="A75" s="12">
        <v>74</v>
      </c>
      <c r="B75" s="34" t="s">
        <v>117</v>
      </c>
      <c r="C75" s="34" t="s">
        <v>22</v>
      </c>
      <c r="D75" s="14">
        <v>24</v>
      </c>
      <c r="E75" s="15">
        <v>3.85</v>
      </c>
      <c r="F75" s="12" t="s">
        <v>12</v>
      </c>
      <c r="G75" s="16"/>
      <c r="H75" s="16"/>
      <c r="I75" s="35">
        <f t="shared" si="5"/>
        <v>6000</v>
      </c>
      <c r="J75" s="16">
        <f t="shared" si="6"/>
        <v>23100</v>
      </c>
      <c r="K75" s="21"/>
    </row>
    <row r="76" spans="1:11" s="20" customFormat="1" ht="39" customHeight="1" thickBot="1" x14ac:dyDescent="0.3">
      <c r="A76" s="12">
        <v>75</v>
      </c>
      <c r="B76" s="34" t="s">
        <v>118</v>
      </c>
      <c r="C76" s="34" t="s">
        <v>22</v>
      </c>
      <c r="D76" s="14">
        <v>22</v>
      </c>
      <c r="E76" s="15">
        <v>3.85</v>
      </c>
      <c r="F76" s="12" t="s">
        <v>12</v>
      </c>
      <c r="G76" s="16"/>
      <c r="H76" s="16"/>
      <c r="I76" s="35">
        <f t="shared" si="5"/>
        <v>5500</v>
      </c>
      <c r="J76" s="16">
        <f t="shared" si="6"/>
        <v>21175</v>
      </c>
      <c r="K76" s="21"/>
    </row>
    <row r="77" spans="1:11" s="20" customFormat="1" ht="45.75" thickBot="1" x14ac:dyDescent="0.3">
      <c r="A77" s="12">
        <v>76</v>
      </c>
      <c r="B77" s="12" t="s">
        <v>8</v>
      </c>
      <c r="C77" s="12" t="s">
        <v>20</v>
      </c>
      <c r="D77" s="14">
        <v>20000</v>
      </c>
      <c r="E77" s="15">
        <v>5.53</v>
      </c>
      <c r="F77" s="12" t="s">
        <v>36</v>
      </c>
      <c r="G77" s="16"/>
      <c r="H77" s="16"/>
      <c r="I77" s="17"/>
      <c r="J77" s="16">
        <f>D77*E77</f>
        <v>110600</v>
      </c>
      <c r="K77" s="18"/>
    </row>
    <row r="78" spans="1:11" s="20" customFormat="1" ht="45.75" thickBot="1" x14ac:dyDescent="0.3">
      <c r="A78" s="12">
        <v>77</v>
      </c>
      <c r="B78" s="12" t="s">
        <v>8</v>
      </c>
      <c r="C78" s="12" t="s">
        <v>20</v>
      </c>
      <c r="D78" s="14">
        <v>20000</v>
      </c>
      <c r="E78" s="15">
        <v>5.0599999999999996</v>
      </c>
      <c r="F78" s="12" t="s">
        <v>9</v>
      </c>
      <c r="G78" s="16">
        <f>D78*E78*22*10</f>
        <v>22263999.999999996</v>
      </c>
      <c r="H78" s="16">
        <f t="shared" ref="H78" si="7">D78*E78*22*11</f>
        <v>24490399.999999996</v>
      </c>
      <c r="I78" s="17"/>
      <c r="J78" s="16">
        <f>D78*E78</f>
        <v>101199.99999999999</v>
      </c>
      <c r="K78" s="21"/>
    </row>
    <row r="79" spans="1:11" ht="39" thickBot="1" x14ac:dyDescent="0.3">
      <c r="A79" s="36"/>
      <c r="B79" s="37" t="s">
        <v>119</v>
      </c>
      <c r="C79" s="37"/>
      <c r="D79" s="38"/>
      <c r="E79" s="39"/>
      <c r="F79" s="39"/>
      <c r="G79" s="39">
        <f>SUM(G2:G62)</f>
        <v>5216726.3939999985</v>
      </c>
      <c r="H79" s="39">
        <f>SUM(H2:H62)</f>
        <v>5738399.0334000019</v>
      </c>
      <c r="I79" s="40"/>
      <c r="J79" s="41">
        <f>SUM(J2:J78)</f>
        <v>7592588.6749999998</v>
      </c>
      <c r="K79" s="21"/>
    </row>
    <row r="80" spans="1:11" ht="15" x14ac:dyDescent="0.25">
      <c r="A80" s="42"/>
      <c r="B80" s="43" t="s">
        <v>15</v>
      </c>
      <c r="C80" s="43"/>
      <c r="D80" s="44"/>
      <c r="E80" s="45"/>
      <c r="F80" s="45"/>
      <c r="G80" s="45"/>
      <c r="H80" s="45"/>
      <c r="I80" s="46"/>
      <c r="J80" s="45"/>
      <c r="K80" s="10"/>
    </row>
    <row r="81" spans="1:11" ht="15" x14ac:dyDescent="0.25">
      <c r="A81" s="47"/>
      <c r="B81" s="23"/>
      <c r="C81" s="23"/>
      <c r="D81" s="48"/>
      <c r="E81" s="49"/>
      <c r="F81" s="49"/>
      <c r="G81" s="49"/>
      <c r="H81" s="49"/>
      <c r="I81" s="50"/>
      <c r="J81" s="49"/>
      <c r="K81" s="10"/>
    </row>
    <row r="82" spans="1:11" ht="18" x14ac:dyDescent="0.25">
      <c r="A82" s="51"/>
      <c r="B82" s="52" t="s">
        <v>13</v>
      </c>
      <c r="C82" s="52"/>
      <c r="D82" s="53"/>
      <c r="E82" s="54"/>
      <c r="F82" s="54"/>
      <c r="G82" s="54"/>
      <c r="H82" s="54"/>
      <c r="I82" s="55"/>
      <c r="J82" s="56"/>
    </row>
    <row r="83" spans="1:11" ht="18" x14ac:dyDescent="0.25">
      <c r="A83" s="57"/>
      <c r="B83" s="52" t="s">
        <v>14</v>
      </c>
      <c r="C83" s="52"/>
      <c r="D83" s="58"/>
      <c r="E83" s="59"/>
      <c r="F83" s="56"/>
      <c r="G83" s="59"/>
      <c r="H83" s="59"/>
      <c r="I83" s="60"/>
      <c r="J83" s="59"/>
    </row>
    <row r="84" spans="1:11" ht="18" x14ac:dyDescent="0.25">
      <c r="A84" s="57"/>
      <c r="B84" s="76" t="s">
        <v>35</v>
      </c>
      <c r="C84" s="76"/>
      <c r="D84" s="76"/>
      <c r="E84" s="76"/>
      <c r="F84" s="76"/>
      <c r="G84" s="76"/>
      <c r="H84" s="76"/>
      <c r="I84" s="76"/>
      <c r="J84" s="76"/>
    </row>
    <row r="85" spans="1:11" ht="18" x14ac:dyDescent="0.25">
      <c r="A85" s="57"/>
      <c r="B85" s="52" t="s">
        <v>120</v>
      </c>
      <c r="C85" s="52"/>
      <c r="D85" s="58"/>
      <c r="E85" s="59"/>
      <c r="F85" s="56"/>
      <c r="G85" s="56"/>
      <c r="H85" s="56"/>
      <c r="I85" s="61"/>
      <c r="J85" s="56"/>
    </row>
    <row r="86" spans="1:11" ht="18" x14ac:dyDescent="0.25">
      <c r="A86" s="57"/>
      <c r="B86" s="52" t="s">
        <v>16</v>
      </c>
      <c r="C86" s="52"/>
      <c r="D86" s="59"/>
      <c r="E86" s="59"/>
      <c r="F86" s="56"/>
      <c r="G86" s="62"/>
      <c r="H86" s="62"/>
      <c r="I86" s="61"/>
      <c r="J86" s="62"/>
    </row>
    <row r="87" spans="1:11" ht="18" x14ac:dyDescent="0.25">
      <c r="A87" s="57"/>
      <c r="B87" s="52" t="s">
        <v>17</v>
      </c>
      <c r="C87" s="52"/>
      <c r="D87" s="58"/>
      <c r="E87" s="59"/>
      <c r="F87" s="56"/>
      <c r="G87" s="56"/>
      <c r="H87" s="56"/>
      <c r="I87" s="61"/>
      <c r="J87" s="56"/>
    </row>
    <row r="88" spans="1:11" ht="18" x14ac:dyDescent="0.25">
      <c r="A88" s="57"/>
      <c r="B88" s="52" t="s">
        <v>18</v>
      </c>
      <c r="C88" s="52"/>
      <c r="D88" s="58"/>
      <c r="E88" s="59"/>
      <c r="F88" s="56"/>
      <c r="G88" s="56"/>
      <c r="H88" s="56"/>
      <c r="I88" s="61"/>
      <c r="J88" s="56"/>
    </row>
    <row r="89" spans="1:11" ht="18" x14ac:dyDescent="0.25">
      <c r="A89" s="57"/>
      <c r="B89" s="52" t="s">
        <v>29</v>
      </c>
      <c r="C89" s="56"/>
      <c r="D89" s="58"/>
      <c r="E89" s="59"/>
      <c r="F89" s="56"/>
      <c r="G89" s="56"/>
      <c r="H89" s="56"/>
      <c r="I89" s="61"/>
      <c r="J89" s="56"/>
    </row>
    <row r="90" spans="1:11" ht="18" x14ac:dyDescent="0.25">
      <c r="A90" s="57"/>
      <c r="B90" s="63" t="s">
        <v>28</v>
      </c>
      <c r="C90" s="52"/>
      <c r="D90" s="58"/>
      <c r="E90" s="59"/>
      <c r="F90" s="56"/>
      <c r="G90" s="56"/>
      <c r="H90" s="56"/>
      <c r="I90" s="61"/>
      <c r="J90" s="56"/>
    </row>
    <row r="91" spans="1:11" ht="18" x14ac:dyDescent="0.25">
      <c r="A91" s="57"/>
      <c r="B91" s="52" t="s">
        <v>30</v>
      </c>
      <c r="C91" s="52"/>
      <c r="D91" s="58"/>
      <c r="E91" s="59"/>
      <c r="F91" s="56"/>
      <c r="G91" s="56"/>
      <c r="H91" s="56"/>
      <c r="I91" s="61"/>
      <c r="J91" s="56"/>
    </row>
    <row r="92" spans="1:11" ht="18" x14ac:dyDescent="0.25">
      <c r="A92" s="57"/>
      <c r="B92" s="52" t="s">
        <v>23</v>
      </c>
      <c r="C92" s="56"/>
      <c r="D92" s="58"/>
      <c r="E92" s="59"/>
      <c r="F92" s="56"/>
      <c r="G92" s="56"/>
      <c r="H92" s="56"/>
      <c r="I92" s="61"/>
      <c r="J92" s="56"/>
    </row>
    <row r="93" spans="1:11" ht="18" x14ac:dyDescent="0.25">
      <c r="A93" s="64"/>
      <c r="B93" s="52" t="s">
        <v>24</v>
      </c>
      <c r="C93" s="56"/>
      <c r="D93" s="58"/>
      <c r="E93" s="59"/>
      <c r="F93" s="56"/>
      <c r="G93" s="56"/>
      <c r="H93" s="56"/>
      <c r="I93" s="61"/>
      <c r="J93" s="56"/>
    </row>
    <row r="94" spans="1:11" ht="18" x14ac:dyDescent="0.25">
      <c r="A94" s="57"/>
      <c r="B94" s="52" t="s">
        <v>83</v>
      </c>
      <c r="C94" s="56"/>
      <c r="D94" s="58"/>
      <c r="E94" s="59"/>
      <c r="F94" s="56"/>
      <c r="G94" s="56"/>
      <c r="H94" s="56"/>
      <c r="I94" s="61"/>
      <c r="J94" s="56"/>
    </row>
    <row r="95" spans="1:11" ht="18" x14ac:dyDescent="0.25">
      <c r="A95" s="57"/>
      <c r="B95" s="52" t="s">
        <v>82</v>
      </c>
      <c r="C95" s="56"/>
      <c r="D95" s="58"/>
      <c r="E95" s="65"/>
      <c r="F95" s="56"/>
      <c r="G95" s="56"/>
      <c r="H95" s="56"/>
      <c r="I95" s="61"/>
      <c r="J95" s="56"/>
    </row>
    <row r="96" spans="1:11" ht="15" x14ac:dyDescent="0.25">
      <c r="A96" s="57"/>
      <c r="B96" s="66"/>
      <c r="C96" s="66"/>
      <c r="D96" s="67"/>
      <c r="E96" s="68"/>
      <c r="F96" s="66"/>
      <c r="G96" s="66"/>
      <c r="H96" s="66"/>
      <c r="I96" s="69"/>
      <c r="J96" s="66"/>
    </row>
    <row r="97" spans="4:4" x14ac:dyDescent="0.25">
      <c r="D97" s="72"/>
    </row>
  </sheetData>
  <autoFilter ref="A1:J95"/>
  <mergeCells count="1">
    <mergeCell ref="B84:J84"/>
  </mergeCells>
  <pageMargins left="0.25" right="0.25" top="0.75" bottom="0.75" header="0.3" footer="0.3"/>
  <pageSetup paperSize="9" scale="70" fitToHeight="0" orientation="landscape" r:id="rId1"/>
  <rowBreaks count="1" manualBreakCount="1">
    <brk id="1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Reajustes</vt:lpstr>
      <vt:lpstr>200 dias</vt:lpstr>
      <vt:lpstr>'200 dias'!Area_de_impressao</vt:lpstr>
      <vt:lpstr>Reajustes!Area_de_impressao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admistrador</dc:creator>
  <cp:lastModifiedBy>Daniela Matos Pereira</cp:lastModifiedBy>
  <cp:lastPrinted>2021-12-20T11:44:01Z</cp:lastPrinted>
  <dcterms:created xsi:type="dcterms:W3CDTF">2016-01-04T19:28:45Z</dcterms:created>
  <dcterms:modified xsi:type="dcterms:W3CDTF">2022-01-04T16:21:58Z</dcterms:modified>
</cp:coreProperties>
</file>