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0" yWindow="405" windowWidth="14100" windowHeight="9720" firstSheet="3" activeTab="4"/>
  </bookViews>
  <sheets>
    <sheet name="Plan2" sheetId="2" state="hidden" r:id="rId1"/>
    <sheet name="Cotação" sheetId="5" state="hidden" r:id="rId2"/>
    <sheet name="qtdes" sheetId="6" state="hidden" r:id="rId3"/>
    <sheet name="Quantitativo" sheetId="11" r:id="rId4"/>
    <sheet name="LOTES" sheetId="9" r:id="rId5"/>
  </sheets>
  <calcPr calcId="144525"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9" l="1"/>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9" i="9"/>
  <c r="AI10" i="9"/>
  <c r="AI11" i="9"/>
  <c r="AI12" i="9"/>
  <c r="AI13" i="9"/>
  <c r="AI14" i="9"/>
  <c r="AI15" i="9"/>
  <c r="AI16" i="9"/>
  <c r="AI17" i="9"/>
  <c r="AI18" i="9"/>
  <c r="AI19" i="9"/>
  <c r="AI20" i="9"/>
  <c r="AI21" i="9"/>
  <c r="AI22" i="9"/>
  <c r="AI23" i="9"/>
  <c r="AI24" i="9"/>
  <c r="AI25" i="9"/>
  <c r="AI26" i="9"/>
  <c r="AI27" i="9"/>
  <c r="AI28" i="9"/>
  <c r="AI29" i="9"/>
  <c r="AI30" i="9"/>
  <c r="AI31" i="9"/>
  <c r="AI32" i="9"/>
  <c r="AI33" i="9"/>
  <c r="AI34" i="9"/>
  <c r="AI35" i="9"/>
  <c r="AI36" i="9"/>
  <c r="AI37" i="9"/>
  <c r="AI38" i="9"/>
  <c r="AI39" i="9"/>
  <c r="AI40" i="9"/>
  <c r="AI41" i="9"/>
  <c r="AI42" i="9"/>
  <c r="AI43" i="9"/>
  <c r="AI44" i="9"/>
  <c r="AI45" i="9"/>
  <c r="AI46" i="9"/>
  <c r="AI47" i="9"/>
  <c r="AI48" i="9"/>
  <c r="AI49" i="9"/>
  <c r="AI50" i="9"/>
  <c r="AI51" i="9"/>
  <c r="AI52" i="9"/>
  <c r="AI53" i="9"/>
  <c r="AI54" i="9"/>
  <c r="AI55" i="9"/>
  <c r="AI56" i="9"/>
  <c r="AI57" i="9"/>
  <c r="AI58" i="9"/>
  <c r="AI59" i="9"/>
  <c r="AI60" i="9"/>
  <c r="AI61" i="9"/>
  <c r="AI62" i="9"/>
  <c r="AI63" i="9"/>
  <c r="AI64" i="9"/>
  <c r="AI65" i="9"/>
  <c r="AI66" i="9"/>
  <c r="AI67" i="9"/>
  <c r="AI68" i="9"/>
  <c r="AI69" i="9"/>
  <c r="AI70" i="9"/>
  <c r="AI71" i="9"/>
  <c r="AI72" i="9"/>
  <c r="AI73" i="9"/>
  <c r="AI74" i="9"/>
  <c r="AI75" i="9"/>
  <c r="AI76" i="9"/>
  <c r="AI77" i="9"/>
  <c r="AI78" i="9"/>
  <c r="AI79" i="9"/>
  <c r="AI80" i="9"/>
  <c r="AI81" i="9"/>
  <c r="AI82" i="9"/>
  <c r="AI83" i="9"/>
  <c r="AI84" i="9"/>
  <c r="AI85" i="9"/>
  <c r="AI86" i="9"/>
  <c r="AI87" i="9"/>
  <c r="AI88" i="9"/>
  <c r="AI89" i="9"/>
  <c r="AI90" i="9"/>
  <c r="AI91" i="9"/>
  <c r="AI92" i="9"/>
  <c r="AI93" i="9"/>
  <c r="AI94" i="9"/>
  <c r="AI95" i="9"/>
  <c r="AI96" i="9"/>
  <c r="AI97" i="9"/>
  <c r="AI98" i="9"/>
  <c r="AI99" i="9"/>
  <c r="AI100" i="9"/>
  <c r="AI101" i="9"/>
  <c r="AI102" i="9"/>
  <c r="AI103" i="9"/>
  <c r="AI104" i="9"/>
  <c r="AI105" i="9"/>
  <c r="AI106" i="9"/>
  <c r="AI107" i="9"/>
  <c r="AI108" i="9"/>
  <c r="AI109" i="9"/>
  <c r="AI110" i="9"/>
  <c r="AI111" i="9"/>
  <c r="AI112" i="9"/>
  <c r="AI113" i="9"/>
  <c r="AI114" i="9"/>
  <c r="AI115" i="9"/>
  <c r="AI116" i="9"/>
  <c r="AI117" i="9"/>
  <c r="AI118" i="9"/>
  <c r="AI119" i="9"/>
  <c r="AI120" i="9"/>
  <c r="AI121" i="9"/>
  <c r="AI122" i="9"/>
  <c r="AI123" i="9"/>
  <c r="AI124" i="9"/>
  <c r="AI125" i="9"/>
  <c r="AI126" i="9"/>
  <c r="AI127" i="9"/>
  <c r="AI128" i="9"/>
  <c r="AI129" i="9"/>
  <c r="AI130" i="9"/>
  <c r="AI131" i="9"/>
  <c r="AI132" i="9"/>
  <c r="AI133" i="9"/>
  <c r="AI134" i="9"/>
  <c r="AI135" i="9"/>
  <c r="AI136" i="9"/>
  <c r="AI137" i="9"/>
  <c r="AI138" i="9"/>
  <c r="AI139" i="9"/>
  <c r="AI140" i="9"/>
  <c r="AI141" i="9"/>
  <c r="AI142" i="9"/>
  <c r="AI143" i="9"/>
  <c r="AI144" i="9"/>
  <c r="AI145" i="9"/>
  <c r="AI146" i="9"/>
  <c r="AI147" i="9"/>
  <c r="AI148" i="9"/>
  <c r="AI149" i="9"/>
  <c r="AI150" i="9"/>
  <c r="AI151" i="9"/>
  <c r="AI152" i="9"/>
  <c r="AI153" i="9"/>
  <c r="AI154" i="9"/>
  <c r="AI155" i="9"/>
  <c r="AI156" i="9"/>
  <c r="AI157" i="9"/>
  <c r="AI158" i="9"/>
  <c r="AI159" i="9"/>
  <c r="AI160" i="9"/>
  <c r="AI161" i="9"/>
  <c r="AI162" i="9"/>
  <c r="AI163" i="9"/>
  <c r="AI164" i="9"/>
  <c r="AI165" i="9"/>
  <c r="AI166" i="9"/>
  <c r="AI167" i="9"/>
  <c r="AI168" i="9"/>
  <c r="AI169" i="9"/>
  <c r="AI170" i="9"/>
  <c r="AI171" i="9"/>
  <c r="AI172" i="9"/>
  <c r="AI173" i="9"/>
  <c r="AI174" i="9"/>
  <c r="AI175" i="9"/>
  <c r="AI176" i="9"/>
  <c r="AI177" i="9"/>
  <c r="AI178" i="9"/>
  <c r="AI179" i="9"/>
  <c r="AI180" i="9"/>
  <c r="AI181" i="9"/>
  <c r="AI182" i="9"/>
  <c r="AI183" i="9"/>
  <c r="AI184" i="9"/>
  <c r="AI185" i="9"/>
  <c r="AI186" i="9"/>
  <c r="AI187" i="9"/>
  <c r="AI188" i="9"/>
  <c r="AI189" i="9"/>
  <c r="AI190" i="9"/>
  <c r="AI191" i="9"/>
  <c r="AI192" i="9"/>
  <c r="AI193" i="9"/>
  <c r="AI194" i="9"/>
  <c r="AI195" i="9"/>
  <c r="AI196" i="9"/>
  <c r="AI197" i="9"/>
  <c r="AI198" i="9"/>
  <c r="AI199" i="9"/>
  <c r="AI200" i="9"/>
  <c r="AI201" i="9"/>
  <c r="AI202" i="9"/>
  <c r="AI203" i="9"/>
  <c r="AI204" i="9"/>
  <c r="AI205" i="9"/>
  <c r="AI206" i="9"/>
  <c r="AI207" i="9"/>
  <c r="AI208" i="9"/>
  <c r="AI209" i="9"/>
  <c r="AI210" i="9"/>
  <c r="AI211" i="9"/>
  <c r="AI212" i="9"/>
  <c r="AI213" i="9"/>
  <c r="AI214" i="9"/>
  <c r="AI215" i="9"/>
  <c r="AI216" i="9"/>
  <c r="AI217" i="9"/>
  <c r="AI9" i="9"/>
  <c r="AF11" i="9"/>
  <c r="AF12" i="9"/>
  <c r="AF13" i="9"/>
  <c r="AF14" i="9"/>
  <c r="AF15" i="9"/>
  <c r="AF16" i="9"/>
  <c r="AF17" i="9"/>
  <c r="AF18" i="9"/>
  <c r="AF19" i="9"/>
  <c r="AF20" i="9"/>
  <c r="AF21" i="9"/>
  <c r="AF22" i="9"/>
  <c r="AF23" i="9"/>
  <c r="AF28" i="9"/>
  <c r="AF29" i="9"/>
  <c r="AF30" i="9"/>
  <c r="AF32" i="9"/>
  <c r="AF33" i="9"/>
  <c r="AF34" i="9"/>
  <c r="AF35" i="9"/>
  <c r="AF36" i="9"/>
  <c r="AF37" i="9"/>
  <c r="AF38" i="9"/>
  <c r="AF40" i="9"/>
  <c r="AF41" i="9"/>
  <c r="AF42" i="9"/>
  <c r="AF43" i="9"/>
  <c r="AF44" i="9"/>
  <c r="AF45" i="9"/>
  <c r="AF46" i="9"/>
  <c r="AF47" i="9"/>
  <c r="AF48" i="9"/>
  <c r="AF50" i="9"/>
  <c r="AF51" i="9"/>
  <c r="AF52" i="9"/>
  <c r="AF53" i="9"/>
  <c r="AF54" i="9"/>
  <c r="AF55" i="9"/>
  <c r="AF56" i="9"/>
  <c r="AF57" i="9"/>
  <c r="AF58" i="9"/>
  <c r="AF59" i="9"/>
  <c r="AF60" i="9"/>
  <c r="AF61" i="9"/>
  <c r="AF62" i="9"/>
  <c r="AF63" i="9"/>
  <c r="AF64" i="9"/>
  <c r="AF65" i="9"/>
  <c r="AF66" i="9"/>
  <c r="AF67" i="9"/>
  <c r="AF69" i="9"/>
  <c r="AF70" i="9"/>
  <c r="AF71" i="9"/>
  <c r="AF72" i="9"/>
  <c r="AF74" i="9"/>
  <c r="AF75" i="9"/>
  <c r="AF76" i="9"/>
  <c r="AF77" i="9"/>
  <c r="AF78" i="9"/>
  <c r="AF83" i="9"/>
  <c r="AF84" i="9"/>
  <c r="AF85" i="9"/>
  <c r="AF89" i="9"/>
  <c r="AF90" i="9"/>
  <c r="AF91" i="9"/>
  <c r="AF92" i="9"/>
  <c r="AF93" i="9"/>
  <c r="AF94" i="9"/>
  <c r="AF95" i="9"/>
  <c r="AF96" i="9"/>
  <c r="AF97" i="9"/>
  <c r="AF98" i="9"/>
  <c r="AF99" i="9"/>
  <c r="AF100" i="9"/>
  <c r="AF101" i="9"/>
  <c r="AF102" i="9"/>
  <c r="AF103" i="9"/>
  <c r="AF104" i="9"/>
  <c r="AF105" i="9"/>
  <c r="AF106" i="9"/>
  <c r="AF107" i="9"/>
  <c r="AF108" i="9"/>
  <c r="AF109" i="9"/>
  <c r="AF110" i="9"/>
  <c r="AF111" i="9"/>
  <c r="AF112" i="9"/>
  <c r="AF113" i="9"/>
  <c r="AF114" i="9"/>
  <c r="AF115" i="9"/>
  <c r="AF119" i="9"/>
  <c r="AF120" i="9"/>
  <c r="AF121" i="9"/>
  <c r="AF123" i="9"/>
  <c r="AF124" i="9"/>
  <c r="AF125" i="9"/>
  <c r="AF126" i="9"/>
  <c r="AF129" i="9"/>
  <c r="AF130" i="9"/>
  <c r="AF131" i="9"/>
  <c r="AF132" i="9"/>
  <c r="AF133" i="9"/>
  <c r="AF134" i="9"/>
  <c r="AF135" i="9"/>
  <c r="AF136" i="9"/>
  <c r="AF137" i="9"/>
  <c r="AF138" i="9"/>
  <c r="AF139" i="9"/>
  <c r="AF140" i="9"/>
  <c r="AF141" i="9"/>
  <c r="AF142" i="9"/>
  <c r="AF143" i="9"/>
  <c r="AF144" i="9"/>
  <c r="AF145" i="9"/>
  <c r="AF146" i="9"/>
  <c r="AF147" i="9"/>
  <c r="AF148" i="9"/>
  <c r="AF149" i="9"/>
  <c r="AF150" i="9"/>
  <c r="AF151" i="9"/>
  <c r="AF152" i="9"/>
  <c r="AF153" i="9"/>
  <c r="AF154" i="9"/>
  <c r="AF155" i="9"/>
  <c r="AF156" i="9"/>
  <c r="AF157" i="9"/>
  <c r="AF158" i="9"/>
  <c r="AF159" i="9"/>
  <c r="AF160" i="9"/>
  <c r="AF161" i="9"/>
  <c r="AF162" i="9"/>
  <c r="AF163" i="9"/>
  <c r="AF164" i="9"/>
  <c r="AF165" i="9"/>
  <c r="AF166" i="9"/>
  <c r="AF167" i="9"/>
  <c r="AF168" i="9"/>
  <c r="AF169" i="9"/>
  <c r="AF170" i="9"/>
  <c r="AF171" i="9"/>
  <c r="AF172" i="9"/>
  <c r="AF173" i="9"/>
  <c r="AF174" i="9"/>
  <c r="AF179" i="9"/>
  <c r="AF180" i="9"/>
  <c r="AF181" i="9"/>
  <c r="AF182" i="9"/>
  <c r="AF183" i="9"/>
  <c r="AF184" i="9"/>
  <c r="AF185" i="9"/>
  <c r="AF186" i="9"/>
  <c r="AF187" i="9"/>
  <c r="AF188" i="9"/>
  <c r="AF189" i="9"/>
  <c r="AF190" i="9"/>
  <c r="AF191" i="9"/>
  <c r="AF192" i="9"/>
  <c r="AF193" i="9"/>
  <c r="AF194" i="9"/>
  <c r="AF195" i="9"/>
  <c r="AF196" i="9"/>
  <c r="AF197" i="9"/>
  <c r="AF198" i="9"/>
  <c r="AF199" i="9"/>
  <c r="AF200" i="9"/>
  <c r="AF201" i="9"/>
  <c r="AF202" i="9"/>
  <c r="AF203" i="9"/>
  <c r="AF204" i="9"/>
  <c r="AF205" i="9"/>
  <c r="AF213" i="9"/>
  <c r="AF9" i="9"/>
  <c r="Y218" i="9"/>
  <c r="Z36" i="9"/>
  <c r="Z40" i="9"/>
  <c r="Z44" i="9"/>
  <c r="Z47" i="9"/>
  <c r="Z49" i="9"/>
  <c r="Z52" i="9"/>
  <c r="Z53" i="9"/>
  <c r="Z54" i="9"/>
  <c r="Z55" i="9"/>
  <c r="Z58" i="9"/>
  <c r="Z60" i="9"/>
  <c r="Z64" i="9"/>
  <c r="Z65" i="9"/>
  <c r="Z67" i="9"/>
  <c r="Z71" i="9"/>
  <c r="Z74" i="9"/>
  <c r="Z77" i="9"/>
  <c r="Z90" i="9"/>
  <c r="Z98" i="9"/>
  <c r="Z104" i="9"/>
  <c r="Z119" i="9"/>
  <c r="Z123" i="9"/>
  <c r="Z129" i="9"/>
  <c r="Z130" i="9"/>
  <c r="Z144" i="9"/>
  <c r="Z148" i="9"/>
  <c r="Z151" i="9"/>
  <c r="Z169" i="9"/>
  <c r="Z170" i="9"/>
  <c r="Z179" i="9"/>
  <c r="Z182" i="9"/>
  <c r="Z184" i="9"/>
  <c r="Z187" i="9"/>
  <c r="Z190" i="9"/>
  <c r="Z191" i="9"/>
  <c r="Z22" i="9"/>
  <c r="Z23" i="9"/>
  <c r="Z21" i="9"/>
  <c r="W218" i="9"/>
  <c r="X21" i="9"/>
  <c r="X23" i="9"/>
  <c r="X28" i="9"/>
  <c r="X29" i="9"/>
  <c r="X36" i="9"/>
  <c r="X37" i="9"/>
  <c r="X40" i="9"/>
  <c r="X41" i="9"/>
  <c r="X42" i="9"/>
  <c r="X43" i="9"/>
  <c r="X44" i="9"/>
  <c r="X45" i="9"/>
  <c r="X46" i="9"/>
  <c r="X52" i="9"/>
  <c r="X53" i="9"/>
  <c r="X54" i="9"/>
  <c r="X55" i="9"/>
  <c r="X58" i="9"/>
  <c r="X64" i="9"/>
  <c r="X99" i="9"/>
  <c r="X106" i="9"/>
  <c r="X113" i="9"/>
  <c r="X114" i="9"/>
  <c r="X119" i="9"/>
  <c r="X129" i="9"/>
  <c r="X167" i="9"/>
  <c r="X168" i="9"/>
  <c r="X179" i="9"/>
  <c r="X180" i="9"/>
  <c r="X187" i="9"/>
  <c r="X15" i="9"/>
  <c r="V22" i="9"/>
  <c r="V23" i="9"/>
  <c r="U218" i="9"/>
  <c r="V28" i="9"/>
  <c r="V36" i="9"/>
  <c r="V40" i="9"/>
  <c r="V41" i="9"/>
  <c r="V42" i="9"/>
  <c r="V44" i="9"/>
  <c r="V45" i="9"/>
  <c r="V46" i="9"/>
  <c r="V47" i="9"/>
  <c r="V51" i="9"/>
  <c r="V52" i="9"/>
  <c r="V53" i="9"/>
  <c r="V54" i="9"/>
  <c r="V55" i="9"/>
  <c r="V58" i="9"/>
  <c r="V60" i="9"/>
  <c r="V62" i="9"/>
  <c r="V71" i="9"/>
  <c r="V74" i="9"/>
  <c r="V75" i="9"/>
  <c r="V76" i="9"/>
  <c r="V77" i="9"/>
  <c r="V78" i="9"/>
  <c r="V96" i="9"/>
  <c r="V97" i="9"/>
  <c r="V98" i="9"/>
  <c r="V99" i="9"/>
  <c r="V110" i="9"/>
  <c r="V111" i="9"/>
  <c r="V112" i="9"/>
  <c r="V114" i="9"/>
  <c r="V119" i="9"/>
  <c r="V129" i="9"/>
  <c r="V130" i="9"/>
  <c r="V131" i="9"/>
  <c r="V132" i="9"/>
  <c r="V133" i="9"/>
  <c r="V134" i="9"/>
  <c r="V135" i="9"/>
  <c r="V136" i="9"/>
  <c r="V137" i="9"/>
  <c r="V142" i="9"/>
  <c r="V143" i="9"/>
  <c r="V144" i="9"/>
  <c r="V148" i="9"/>
  <c r="V151" i="9"/>
  <c r="V180" i="9"/>
  <c r="V184" i="9"/>
  <c r="V21" i="9"/>
  <c r="S218" i="9"/>
  <c r="T15" i="9"/>
  <c r="T16" i="9"/>
  <c r="T22" i="9"/>
  <c r="T23" i="9"/>
  <c r="T24" i="9"/>
  <c r="T28" i="9"/>
  <c r="T36" i="9"/>
  <c r="T37" i="9"/>
  <c r="T38" i="9"/>
  <c r="T39" i="9"/>
  <c r="T40" i="9"/>
  <c r="T41" i="9"/>
  <c r="T44" i="9"/>
  <c r="T45" i="9"/>
  <c r="T46" i="9"/>
  <c r="T47" i="9"/>
  <c r="T52" i="9"/>
  <c r="T53" i="9"/>
  <c r="T54" i="9"/>
  <c r="T55" i="9"/>
  <c r="T58" i="9"/>
  <c r="T60" i="9"/>
  <c r="T61" i="9"/>
  <c r="T62" i="9"/>
  <c r="T64" i="9"/>
  <c r="T66" i="9"/>
  <c r="T67" i="9"/>
  <c r="T71" i="9"/>
  <c r="T73" i="9"/>
  <c r="T74" i="9"/>
  <c r="T75" i="9"/>
  <c r="T76" i="9"/>
  <c r="T77" i="9"/>
  <c r="T78" i="9"/>
  <c r="T79" i="9"/>
  <c r="T80" i="9"/>
  <c r="T81" i="9"/>
  <c r="T89" i="9"/>
  <c r="T90" i="9"/>
  <c r="T91" i="9"/>
  <c r="T92" i="9"/>
  <c r="T93" i="9"/>
  <c r="T94" i="9"/>
  <c r="T95" i="9"/>
  <c r="T96" i="9"/>
  <c r="T97" i="9"/>
  <c r="T98" i="9"/>
  <c r="T99" i="9"/>
  <c r="T100" i="9"/>
  <c r="T101" i="9"/>
  <c r="T107" i="9"/>
  <c r="T108" i="9"/>
  <c r="T129" i="9"/>
  <c r="T130" i="9"/>
  <c r="T131" i="9"/>
  <c r="T132" i="9"/>
  <c r="T133" i="9"/>
  <c r="T141" i="9"/>
  <c r="T144" i="9"/>
  <c r="T146" i="9"/>
  <c r="T147" i="9"/>
  <c r="T148" i="9"/>
  <c r="T151" i="9"/>
  <c r="T167" i="9"/>
  <c r="T168" i="9"/>
  <c r="T169" i="9"/>
  <c r="T170" i="9"/>
  <c r="T175" i="9"/>
  <c r="T177" i="9"/>
  <c r="T179" i="9"/>
  <c r="T181" i="9"/>
  <c r="T182" i="9"/>
  <c r="T183" i="9"/>
  <c r="T184" i="9"/>
  <c r="T186" i="9"/>
  <c r="T187" i="9"/>
  <c r="T191" i="9"/>
  <c r="T214" i="9"/>
  <c r="T215" i="9"/>
  <c r="T9" i="9"/>
  <c r="R10" i="9"/>
  <c r="R11" i="9"/>
  <c r="R12" i="9"/>
  <c r="Q218" i="9" s="1"/>
  <c r="R13" i="9"/>
  <c r="R14" i="9"/>
  <c r="R15" i="9"/>
  <c r="R16" i="9"/>
  <c r="R17" i="9"/>
  <c r="R18" i="9"/>
  <c r="R19" i="9"/>
  <c r="R21" i="9"/>
  <c r="R22" i="9"/>
  <c r="R23" i="9"/>
  <c r="R25" i="9"/>
  <c r="R26"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4" i="9"/>
  <c r="R75" i="9"/>
  <c r="R76" i="9"/>
  <c r="R77" i="9"/>
  <c r="R78" i="9"/>
  <c r="R83" i="9"/>
  <c r="R84" i="9"/>
  <c r="R85" i="9"/>
  <c r="R88" i="9"/>
  <c r="R89" i="9"/>
  <c r="R90" i="9"/>
  <c r="R91" i="9"/>
  <c r="R92" i="9"/>
  <c r="R93" i="9"/>
  <c r="R94" i="9"/>
  <c r="R95" i="9"/>
  <c r="R96" i="9"/>
  <c r="R97" i="9"/>
  <c r="R98"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9" i="9"/>
  <c r="R180" i="9"/>
  <c r="R181" i="9"/>
  <c r="R182" i="9"/>
  <c r="R183" i="9"/>
  <c r="R184" i="9"/>
  <c r="R185" i="9"/>
  <c r="R186" i="9"/>
  <c r="R187" i="9"/>
  <c r="R188" i="9"/>
  <c r="R189" i="9"/>
  <c r="R192" i="9"/>
  <c r="R193" i="9"/>
  <c r="R194" i="9"/>
  <c r="R195" i="9"/>
  <c r="R196" i="9"/>
  <c r="R197" i="9"/>
  <c r="R198" i="9"/>
  <c r="R199" i="9"/>
  <c r="R200" i="9"/>
  <c r="R201" i="9"/>
  <c r="R202" i="9"/>
  <c r="R203" i="9"/>
  <c r="R204" i="9"/>
  <c r="R205" i="9"/>
  <c r="R206" i="9"/>
  <c r="R213" i="9"/>
  <c r="R9" i="9"/>
  <c r="O218" i="9"/>
  <c r="P36" i="9"/>
  <c r="P37" i="9"/>
  <c r="P40" i="9"/>
  <c r="P41" i="9"/>
  <c r="P42" i="9"/>
  <c r="P44" i="9"/>
  <c r="P60" i="9"/>
  <c r="P61" i="9"/>
  <c r="P64" i="9"/>
  <c r="P66" i="9"/>
  <c r="P69" i="9"/>
  <c r="P70" i="9"/>
  <c r="P71" i="9"/>
  <c r="P74" i="9"/>
  <c r="P75" i="9"/>
  <c r="P77" i="9"/>
  <c r="P78" i="9"/>
  <c r="P90" i="9"/>
  <c r="P98" i="9"/>
  <c r="P102" i="9"/>
  <c r="P104" i="9"/>
  <c r="P109" i="9"/>
  <c r="P114" i="9"/>
  <c r="P119" i="9"/>
  <c r="P129" i="9"/>
  <c r="P141" i="9"/>
  <c r="P142" i="9"/>
  <c r="P143" i="9"/>
  <c r="P144" i="9"/>
  <c r="P145" i="9"/>
  <c r="P147" i="9"/>
  <c r="P148" i="9"/>
  <c r="P151" i="9"/>
  <c r="P158" i="9"/>
  <c r="P159" i="9"/>
  <c r="P160" i="9"/>
  <c r="P161" i="9"/>
  <c r="P168" i="9"/>
  <c r="P169" i="9"/>
  <c r="P170" i="9"/>
  <c r="P171" i="9"/>
  <c r="P172" i="9"/>
  <c r="P173" i="9"/>
  <c r="P174" i="9"/>
  <c r="P175" i="9"/>
  <c r="P176" i="9"/>
  <c r="P178" i="9"/>
  <c r="P179" i="9"/>
  <c r="P180" i="9"/>
  <c r="P181" i="9"/>
  <c r="P182" i="9"/>
  <c r="P183" i="9"/>
  <c r="P184" i="9"/>
  <c r="P186" i="9"/>
  <c r="P187" i="9"/>
  <c r="P190" i="9"/>
  <c r="P191" i="9"/>
  <c r="P216" i="9"/>
  <c r="P14" i="9"/>
  <c r="P13"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9" i="9"/>
  <c r="K218" i="9"/>
  <c r="M218" i="9"/>
  <c r="AA218" i="9"/>
  <c r="AC218" i="9"/>
  <c r="AE218" i="9"/>
  <c r="AG218" i="9"/>
  <c r="L21" i="9"/>
  <c r="L22" i="9"/>
  <c r="L23" i="9"/>
  <c r="L28" i="9"/>
  <c r="L37" i="9"/>
  <c r="L40" i="9"/>
  <c r="L41" i="9"/>
  <c r="L42" i="9"/>
  <c r="L44" i="9"/>
  <c r="L45" i="9"/>
  <c r="L46" i="9"/>
  <c r="L47" i="9"/>
  <c r="L51" i="9"/>
  <c r="L52" i="9"/>
  <c r="L53" i="9"/>
  <c r="L54" i="9"/>
  <c r="L58" i="9"/>
  <c r="L62" i="9"/>
  <c r="L64" i="9"/>
  <c r="L66" i="9"/>
  <c r="L71" i="9"/>
  <c r="L74" i="9"/>
  <c r="L77" i="9"/>
  <c r="L90" i="9"/>
  <c r="L95" i="9"/>
  <c r="L96" i="9"/>
  <c r="L97" i="9"/>
  <c r="L98" i="9"/>
  <c r="L99" i="9"/>
  <c r="L107" i="9"/>
  <c r="L110" i="9"/>
  <c r="L111" i="9"/>
  <c r="L129" i="9"/>
  <c r="L130" i="9"/>
  <c r="L131" i="9"/>
  <c r="L132" i="9"/>
  <c r="L140" i="9"/>
  <c r="L146" i="9"/>
  <c r="L147" i="9"/>
  <c r="L167" i="9"/>
  <c r="L168" i="9"/>
  <c r="L184" i="9"/>
  <c r="L15" i="9"/>
  <c r="AJ214" i="9"/>
  <c r="AJ215" i="9"/>
  <c r="AJ216" i="9"/>
  <c r="AJ217" i="9"/>
  <c r="I218" i="9"/>
  <c r="J15" i="9"/>
  <c r="J16" i="9"/>
  <c r="J21" i="9"/>
  <c r="J22" i="9"/>
  <c r="J23" i="9"/>
  <c r="J28" i="9"/>
  <c r="J36" i="9"/>
  <c r="J37" i="9"/>
  <c r="J38" i="9"/>
  <c r="J39" i="9"/>
  <c r="J40" i="9"/>
  <c r="J41" i="9"/>
  <c r="J42" i="9"/>
  <c r="J44" i="9"/>
  <c r="J45" i="9"/>
  <c r="J46" i="9"/>
  <c r="J47" i="9"/>
  <c r="J48" i="9"/>
  <c r="J49" i="9"/>
  <c r="J51" i="9"/>
  <c r="J52" i="9"/>
  <c r="J53" i="9"/>
  <c r="J54" i="9"/>
  <c r="J55" i="9"/>
  <c r="J58" i="9"/>
  <c r="J60" i="9"/>
  <c r="J61" i="9"/>
  <c r="J62" i="9"/>
  <c r="J64" i="9"/>
  <c r="J65" i="9"/>
  <c r="J66" i="9"/>
  <c r="J67" i="9"/>
  <c r="J69" i="9"/>
  <c r="J70" i="9"/>
  <c r="J71" i="9"/>
  <c r="J74" i="9"/>
  <c r="J75" i="9"/>
  <c r="J76" i="9"/>
  <c r="J77" i="9"/>
  <c r="J78" i="9"/>
  <c r="J89" i="9"/>
  <c r="J90" i="9"/>
  <c r="J91" i="9"/>
  <c r="J92" i="9"/>
  <c r="J93" i="9"/>
  <c r="J94" i="9"/>
  <c r="J95" i="9"/>
  <c r="J96" i="9"/>
  <c r="J97" i="9"/>
  <c r="J98" i="9"/>
  <c r="J99" i="9"/>
  <c r="J100" i="9"/>
  <c r="J101" i="9"/>
  <c r="J102" i="9"/>
  <c r="J103" i="9"/>
  <c r="J104" i="9"/>
  <c r="J107" i="9"/>
  <c r="J108" i="9"/>
  <c r="J109" i="9"/>
  <c r="J110" i="9"/>
  <c r="J111" i="9"/>
  <c r="J112" i="9"/>
  <c r="J113" i="9"/>
  <c r="J114" i="9"/>
  <c r="J119" i="9"/>
  <c r="J121" i="9"/>
  <c r="J122" i="9"/>
  <c r="J125" i="9"/>
  <c r="J129" i="9"/>
  <c r="J130" i="9"/>
  <c r="J131" i="9"/>
  <c r="J132" i="9"/>
  <c r="J133" i="9"/>
  <c r="J134" i="9"/>
  <c r="J135" i="9"/>
  <c r="J136" i="9"/>
  <c r="J137" i="9"/>
  <c r="J138" i="9"/>
  <c r="J139" i="9"/>
  <c r="J140" i="9"/>
  <c r="J141" i="9"/>
  <c r="J142" i="9"/>
  <c r="J143" i="9"/>
  <c r="J144" i="9"/>
  <c r="J145" i="9"/>
  <c r="J146" i="9"/>
  <c r="J147" i="9"/>
  <c r="J148" i="9"/>
  <c r="J149" i="9"/>
  <c r="J150" i="9"/>
  <c r="J151" i="9"/>
  <c r="J167" i="9"/>
  <c r="J168" i="9"/>
  <c r="J169" i="9"/>
  <c r="J170" i="9"/>
  <c r="J172" i="9"/>
  <c r="J173" i="9"/>
  <c r="J174" i="9"/>
  <c r="J175" i="9"/>
  <c r="J176" i="9"/>
  <c r="J177" i="9"/>
  <c r="J178" i="9"/>
  <c r="J179" i="9"/>
  <c r="J180" i="9"/>
  <c r="J181" i="9"/>
  <c r="J182" i="9"/>
  <c r="J183" i="9"/>
  <c r="J184" i="9"/>
  <c r="J186" i="9"/>
  <c r="J187" i="9"/>
  <c r="J190" i="9"/>
  <c r="J191" i="9"/>
  <c r="J206" i="9"/>
  <c r="J207" i="9"/>
  <c r="J208" i="9"/>
  <c r="J209" i="9"/>
  <c r="J210" i="9"/>
  <c r="J211" i="9"/>
  <c r="J212" i="9"/>
  <c r="J217" i="9"/>
  <c r="J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9" i="9"/>
  <c r="G206" i="9"/>
  <c r="G207" i="9"/>
  <c r="G208" i="9"/>
  <c r="G209" i="9"/>
  <c r="G210" i="9"/>
  <c r="G211" i="9"/>
  <c r="G212" i="9"/>
  <c r="G80" i="9"/>
  <c r="G115" i="9"/>
  <c r="G127" i="9"/>
  <c r="G173" i="9"/>
  <c r="G176" i="9"/>
  <c r="G178" i="9"/>
  <c r="G182" i="9"/>
  <c r="G183" i="9"/>
  <c r="G186" i="9"/>
  <c r="G196" i="9"/>
  <c r="G197" i="9"/>
  <c r="G198" i="9"/>
  <c r="G199" i="9"/>
  <c r="G200" i="9"/>
  <c r="G201" i="9"/>
  <c r="G202" i="9"/>
  <c r="G203" i="9"/>
  <c r="G204" i="9"/>
  <c r="G205" i="9"/>
  <c r="G195" i="9"/>
  <c r="AH12" i="9" l="1"/>
  <c r="AH15" i="9"/>
  <c r="AH22" i="9"/>
  <c r="AH23" i="9"/>
  <c r="AH38" i="9"/>
  <c r="AH40" i="9"/>
  <c r="AH43" i="9"/>
  <c r="AD44" i="9"/>
  <c r="AH52" i="9"/>
  <c r="AH54" i="9"/>
  <c r="AH55" i="9"/>
  <c r="AH61" i="9"/>
  <c r="AH64" i="9"/>
  <c r="AH70" i="9"/>
  <c r="AH74" i="9"/>
  <c r="AH75" i="9"/>
  <c r="AH76" i="9"/>
  <c r="AH78" i="9"/>
  <c r="AH90" i="9"/>
  <c r="AH92" i="9"/>
  <c r="AD107" i="9"/>
  <c r="AH128" i="9"/>
  <c r="AH130" i="9"/>
  <c r="AD132" i="9"/>
  <c r="AH138" i="9"/>
  <c r="AH142" i="9"/>
  <c r="AD144" i="9"/>
  <c r="AH158" i="9"/>
  <c r="AH159" i="9"/>
  <c r="AH160" i="9"/>
  <c r="AH171" i="9"/>
  <c r="AH172" i="9"/>
  <c r="AH179" i="9"/>
  <c r="AH180" i="9"/>
  <c r="AH187" i="9"/>
  <c r="AH9" i="9"/>
  <c r="AD98" i="9" l="1"/>
  <c r="AH174" i="9"/>
  <c r="AH36" i="9"/>
  <c r="AD52" i="9"/>
  <c r="AH104" i="9"/>
  <c r="AH28" i="9"/>
  <c r="AH72" i="9"/>
  <c r="AD186" i="9"/>
  <c r="AD36" i="9"/>
  <c r="AH60" i="9"/>
  <c r="AH131" i="9"/>
  <c r="AH46" i="9"/>
  <c r="AD179" i="9"/>
  <c r="AD66" i="9"/>
  <c r="AH147" i="9"/>
  <c r="AH66" i="9"/>
  <c r="AJ9" i="9"/>
  <c r="AD154" i="9"/>
  <c r="AD62" i="9"/>
  <c r="AH91" i="9"/>
  <c r="AB11" i="9"/>
  <c r="AD54" i="9"/>
  <c r="AH132" i="9"/>
  <c r="AH213" i="9"/>
  <c r="AH161" i="9"/>
  <c r="AH129" i="9"/>
  <c r="AH89" i="9"/>
  <c r="AH49" i="9"/>
  <c r="AH41" i="9"/>
  <c r="AD157" i="9"/>
  <c r="AD131" i="9"/>
  <c r="AD97" i="9"/>
  <c r="AH167" i="9"/>
  <c r="AH145" i="9"/>
  <c r="AH119" i="9"/>
  <c r="AH65" i="9"/>
  <c r="AH51" i="9"/>
  <c r="AJ211" i="9"/>
  <c r="AJ207" i="9"/>
  <c r="AJ203" i="9"/>
  <c r="AJ199" i="9"/>
  <c r="AJ195" i="9"/>
  <c r="AJ191" i="9"/>
  <c r="AJ187" i="9"/>
  <c r="AJ183" i="9"/>
  <c r="AJ179" i="9"/>
  <c r="AJ175" i="9"/>
  <c r="AJ171" i="9"/>
  <c r="AJ167" i="9"/>
  <c r="AJ163" i="9"/>
  <c r="AJ159" i="9"/>
  <c r="AJ155" i="9"/>
  <c r="AJ151" i="9"/>
  <c r="AJ147" i="9"/>
  <c r="AJ143" i="9"/>
  <c r="AJ139" i="9"/>
  <c r="AJ135" i="9"/>
  <c r="AJ131" i="9"/>
  <c r="AJ127" i="9"/>
  <c r="AJ123" i="9"/>
  <c r="AJ119" i="9"/>
  <c r="AJ115" i="9"/>
  <c r="AJ111" i="9"/>
  <c r="AJ107" i="9"/>
  <c r="AJ103" i="9"/>
  <c r="AJ99" i="9"/>
  <c r="AJ95" i="9"/>
  <c r="AJ91" i="9"/>
  <c r="AJ87" i="9"/>
  <c r="AJ83" i="9"/>
  <c r="AJ79" i="9"/>
  <c r="AJ75" i="9"/>
  <c r="AJ71" i="9"/>
  <c r="AJ67" i="9"/>
  <c r="AJ63" i="9"/>
  <c r="AJ59" i="9"/>
  <c r="AJ55" i="9"/>
  <c r="AH133" i="9"/>
  <c r="AH109" i="9"/>
  <c r="AH93" i="9"/>
  <c r="AH53" i="9"/>
  <c r="AD45" i="9"/>
  <c r="AH21" i="9"/>
  <c r="AB61" i="9"/>
  <c r="AH191" i="9"/>
  <c r="AH155" i="9"/>
  <c r="AD155" i="9"/>
  <c r="AH151" i="9"/>
  <c r="AH143" i="9"/>
  <c r="AH135" i="9"/>
  <c r="AH71" i="9"/>
  <c r="AD71" i="9"/>
  <c r="AH59" i="9"/>
  <c r="AD55" i="9"/>
  <c r="AH47" i="9"/>
  <c r="AD125" i="9"/>
  <c r="AD77" i="9"/>
  <c r="AH183" i="9"/>
  <c r="AH165" i="9"/>
  <c r="AH107" i="9"/>
  <c r="AH77" i="9"/>
  <c r="AH110" i="9"/>
  <c r="AH102" i="9"/>
  <c r="AH62" i="9"/>
  <c r="AB62" i="9"/>
  <c r="AH58" i="9"/>
  <c r="AH42" i="9"/>
  <c r="AH14" i="9"/>
  <c r="AD183" i="9"/>
  <c r="AD151" i="9"/>
  <c r="AD119" i="9"/>
  <c r="AD67" i="9"/>
  <c r="AD53" i="9"/>
  <c r="AD29" i="9"/>
  <c r="AH182" i="9"/>
  <c r="AH57" i="9"/>
  <c r="AH45" i="9"/>
  <c r="AH19" i="9"/>
  <c r="AJ98" i="9"/>
  <c r="AJ51" i="9"/>
  <c r="AJ47" i="9"/>
  <c r="AJ43" i="9"/>
  <c r="AJ39" i="9"/>
  <c r="AJ35" i="9"/>
  <c r="AJ31" i="9"/>
  <c r="AJ27" i="9"/>
  <c r="AJ23" i="9"/>
  <c r="AJ19" i="9"/>
  <c r="AJ15" i="9"/>
  <c r="AJ11" i="9"/>
  <c r="AH144" i="9"/>
  <c r="AH44" i="9"/>
  <c r="AD184" i="9"/>
  <c r="AJ66" i="9"/>
  <c r="AJ62" i="9"/>
  <c r="AJ212" i="9"/>
  <c r="AJ208" i="9"/>
  <c r="AJ204" i="9"/>
  <c r="AJ200" i="9"/>
  <c r="AJ196" i="9"/>
  <c r="AJ192" i="9"/>
  <c r="AJ188" i="9"/>
  <c r="AJ184" i="9"/>
  <c r="AJ180" i="9"/>
  <c r="AJ176" i="9"/>
  <c r="AJ172" i="9"/>
  <c r="AJ168" i="9"/>
  <c r="AJ164" i="9"/>
  <c r="AJ160" i="9"/>
  <c r="AJ156" i="9"/>
  <c r="AJ152" i="9"/>
  <c r="AJ148" i="9"/>
  <c r="AJ144" i="9"/>
  <c r="AJ140" i="9"/>
  <c r="AJ136" i="9"/>
  <c r="AJ132" i="9"/>
  <c r="AJ128" i="9"/>
  <c r="AJ124" i="9"/>
  <c r="AJ120" i="9"/>
  <c r="AJ116" i="9"/>
  <c r="AJ112" i="9"/>
  <c r="AJ108" i="9"/>
  <c r="AJ104" i="9"/>
  <c r="AJ100" i="9"/>
  <c r="AJ96" i="9"/>
  <c r="AJ92" i="9"/>
  <c r="AJ88" i="9"/>
  <c r="AJ84" i="9"/>
  <c r="AJ80" i="9"/>
  <c r="AJ76" i="9"/>
  <c r="AJ72" i="9"/>
  <c r="AJ68" i="9"/>
  <c r="AJ64" i="9"/>
  <c r="AJ60" i="9"/>
  <c r="AJ56" i="9"/>
  <c r="AJ52" i="9"/>
  <c r="AJ48" i="9"/>
  <c r="AJ44" i="9"/>
  <c r="AJ40" i="9"/>
  <c r="AJ36" i="9"/>
  <c r="AJ32" i="9"/>
  <c r="AJ28" i="9"/>
  <c r="AJ24" i="9"/>
  <c r="AJ20" i="9"/>
  <c r="AJ16" i="9"/>
  <c r="AJ12" i="9"/>
  <c r="AJ210" i="9"/>
  <c r="AJ206" i="9"/>
  <c r="AJ202" i="9"/>
  <c r="AJ198" i="9"/>
  <c r="AJ194" i="9"/>
  <c r="AJ190" i="9"/>
  <c r="AJ186" i="9"/>
  <c r="AJ182" i="9"/>
  <c r="AJ178" i="9"/>
  <c r="AJ174" i="9"/>
  <c r="AJ170" i="9"/>
  <c r="AJ166" i="9"/>
  <c r="AJ162" i="9"/>
  <c r="AJ158" i="9"/>
  <c r="AJ154" i="9"/>
  <c r="AJ150" i="9"/>
  <c r="AJ146" i="9"/>
  <c r="AJ142" i="9"/>
  <c r="AJ138" i="9"/>
  <c r="AJ134" i="9"/>
  <c r="AJ130" i="9"/>
  <c r="AJ126" i="9"/>
  <c r="AJ122" i="9"/>
  <c r="AJ118" i="9"/>
  <c r="AJ114" i="9"/>
  <c r="AJ110" i="9"/>
  <c r="AJ106" i="9"/>
  <c r="AJ102" i="9"/>
  <c r="AJ94" i="9"/>
  <c r="AJ90" i="9"/>
  <c r="AJ86" i="9"/>
  <c r="AJ82" i="9"/>
  <c r="AJ78" i="9"/>
  <c r="AJ74" i="9"/>
  <c r="AJ70" i="9"/>
  <c r="AJ58" i="9"/>
  <c r="AJ54" i="9"/>
  <c r="AJ50" i="9"/>
  <c r="AJ46" i="9"/>
  <c r="AJ42" i="9"/>
  <c r="AJ38" i="9"/>
  <c r="AJ34" i="9"/>
  <c r="AJ30" i="9"/>
  <c r="AJ26" i="9"/>
  <c r="AJ22" i="9"/>
  <c r="AJ18" i="9"/>
  <c r="AJ14" i="9"/>
  <c r="AJ10" i="9"/>
  <c r="AJ213" i="9"/>
  <c r="AJ209" i="9"/>
  <c r="AJ205" i="9"/>
  <c r="AJ201" i="9"/>
  <c r="AJ197" i="9"/>
  <c r="AJ193" i="9"/>
  <c r="AJ189" i="9"/>
  <c r="AJ185" i="9"/>
  <c r="AJ181" i="9"/>
  <c r="AJ177" i="9"/>
  <c r="AJ173" i="9"/>
  <c r="AJ169" i="9"/>
  <c r="AJ165" i="9"/>
  <c r="AJ161" i="9"/>
  <c r="AJ157" i="9"/>
  <c r="AJ153" i="9"/>
  <c r="AJ149" i="9"/>
  <c r="AJ145" i="9"/>
  <c r="AJ141" i="9"/>
  <c r="AJ137" i="9"/>
  <c r="AJ133" i="9"/>
  <c r="AJ129" i="9"/>
  <c r="AJ125" i="9"/>
  <c r="AJ121" i="9"/>
  <c r="AJ117" i="9"/>
  <c r="AJ113" i="9"/>
  <c r="AJ109" i="9"/>
  <c r="AJ105" i="9"/>
  <c r="AJ101" i="9"/>
  <c r="AJ97" i="9"/>
  <c r="AJ93" i="9"/>
  <c r="AJ89" i="9"/>
  <c r="AJ85" i="9"/>
  <c r="AJ81" i="9"/>
  <c r="AJ77" i="9"/>
  <c r="AJ73" i="9"/>
  <c r="AJ69" i="9"/>
  <c r="AJ65" i="9"/>
  <c r="AJ61" i="9"/>
  <c r="AJ57" i="9"/>
  <c r="AJ53" i="9"/>
  <c r="AJ49" i="9"/>
  <c r="AJ45" i="9"/>
  <c r="AJ41" i="9"/>
  <c r="AJ37" i="9"/>
  <c r="AJ33" i="9"/>
  <c r="AJ29" i="9"/>
  <c r="AJ25" i="9"/>
  <c r="AJ21" i="9"/>
  <c r="AJ17" i="9"/>
  <c r="AJ13" i="9"/>
  <c r="H14" i="5" l="1"/>
  <c r="I14" i="5" s="1"/>
  <c r="H15" i="5"/>
  <c r="I15" i="5" s="1"/>
  <c r="H16" i="5"/>
  <c r="I16" i="5" s="1"/>
  <c r="H19" i="5"/>
  <c r="I19" i="5" s="1"/>
  <c r="H20" i="5"/>
  <c r="I20" i="5" s="1"/>
  <c r="H21" i="5"/>
  <c r="I21" i="5" s="1"/>
  <c r="H22" i="5"/>
  <c r="I22" i="5" s="1"/>
  <c r="H26" i="5"/>
  <c r="I26" i="5" s="1"/>
  <c r="H24" i="5"/>
  <c r="I24" i="5" s="1"/>
  <c r="H25" i="5"/>
  <c r="I25" i="5" s="1"/>
  <c r="H27" i="5"/>
  <c r="I27" i="5" s="1"/>
  <c r="H114" i="5"/>
  <c r="I114" i="5" s="1"/>
  <c r="H23" i="5"/>
  <c r="I23" i="5" s="1"/>
  <c r="H56" i="5"/>
  <c r="I56" i="5" s="1"/>
  <c r="H80" i="5"/>
  <c r="I80" i="5" s="1"/>
  <c r="H81" i="5"/>
  <c r="I81" i="5" s="1"/>
  <c r="H28" i="5"/>
  <c r="I28" i="5" s="1"/>
  <c r="H29" i="5"/>
  <c r="I29" i="5" s="1"/>
  <c r="H30" i="5"/>
  <c r="I30" i="5" s="1"/>
  <c r="H31" i="5"/>
  <c r="I31" i="5" s="1"/>
  <c r="H32" i="5"/>
  <c r="I32" i="5" s="1"/>
  <c r="H33" i="5"/>
  <c r="I33" i="5" s="1"/>
  <c r="H35" i="5"/>
  <c r="I35" i="5" s="1"/>
  <c r="H36" i="5"/>
  <c r="I36" i="5" s="1"/>
  <c r="H37" i="5"/>
  <c r="I37" i="5" s="1"/>
  <c r="H38" i="5"/>
  <c r="I38" i="5" s="1"/>
  <c r="H39" i="5"/>
  <c r="I39" i="5" s="1"/>
  <c r="H40" i="5"/>
  <c r="I40" i="5" s="1"/>
  <c r="H41" i="5"/>
  <c r="I41" i="5" s="1"/>
  <c r="H42" i="5"/>
  <c r="I42" i="5" s="1"/>
  <c r="H43" i="5"/>
  <c r="I43" i="5" s="1"/>
  <c r="H44" i="5"/>
  <c r="I44" i="5" s="1"/>
  <c r="H45" i="5"/>
  <c r="I45" i="5" s="1"/>
  <c r="H46" i="5"/>
  <c r="I46" i="5" s="1"/>
  <c r="H47" i="5"/>
  <c r="I47" i="5" s="1"/>
  <c r="H48" i="5"/>
  <c r="I48" i="5" s="1"/>
  <c r="H49" i="5"/>
  <c r="I49" i="5" s="1"/>
  <c r="H50" i="5"/>
  <c r="I50" i="5" s="1"/>
  <c r="H51" i="5"/>
  <c r="I51" i="5" s="1"/>
  <c r="H52" i="5"/>
  <c r="I52" i="5" s="1"/>
  <c r="H53" i="5"/>
  <c r="I53" i="5" s="1"/>
  <c r="H55" i="5"/>
  <c r="I55" i="5" s="1"/>
  <c r="H54" i="5"/>
  <c r="I54" i="5" s="1"/>
  <c r="H77" i="5"/>
  <c r="I77" i="5" s="1"/>
  <c r="H76" i="5"/>
  <c r="I76" i="5" s="1"/>
  <c r="H75" i="5"/>
  <c r="I75" i="5" s="1"/>
  <c r="H58" i="5"/>
  <c r="I58" i="5" s="1"/>
  <c r="H59" i="5"/>
  <c r="I59" i="5" s="1"/>
  <c r="H60" i="5"/>
  <c r="I60" i="5" s="1"/>
  <c r="H98" i="5"/>
  <c r="I98" i="5" s="1"/>
  <c r="H97" i="5"/>
  <c r="I97" i="5" s="1"/>
  <c r="H61" i="5"/>
  <c r="I61" i="5" s="1"/>
  <c r="H62" i="5"/>
  <c r="I62" i="5" s="1"/>
  <c r="H85" i="5"/>
  <c r="I85" i="5" s="1"/>
  <c r="H63" i="5"/>
  <c r="I63" i="5" s="1"/>
  <c r="H64" i="5"/>
  <c r="I64" i="5" s="1"/>
  <c r="H65" i="5"/>
  <c r="I65" i="5" s="1"/>
  <c r="H66" i="5"/>
  <c r="I66" i="5" s="1"/>
  <c r="H67" i="5"/>
  <c r="I67" i="5" s="1"/>
  <c r="H68" i="5"/>
  <c r="I68" i="5" s="1"/>
  <c r="H69" i="5"/>
  <c r="I69" i="5" s="1"/>
  <c r="H70" i="5"/>
  <c r="I70" i="5" s="1"/>
  <c r="H71" i="5"/>
  <c r="I71" i="5" s="1"/>
  <c r="H72" i="5"/>
  <c r="I72" i="5" s="1"/>
  <c r="H73" i="5"/>
  <c r="I73" i="5" s="1"/>
  <c r="H74" i="5"/>
  <c r="I74" i="5" s="1"/>
  <c r="H78" i="5"/>
  <c r="I78" i="5" s="1"/>
  <c r="H79" i="5"/>
  <c r="I79" i="5" s="1"/>
  <c r="H82" i="5"/>
  <c r="I82" i="5" s="1"/>
  <c r="H83" i="5"/>
  <c r="I83" i="5" s="1"/>
  <c r="H84" i="5"/>
  <c r="I84" i="5" s="1"/>
  <c r="H86" i="5"/>
  <c r="I86" i="5" s="1"/>
  <c r="H87" i="5"/>
  <c r="I87" i="5" s="1"/>
  <c r="H91" i="5"/>
  <c r="I91" i="5" s="1"/>
  <c r="H88" i="5"/>
  <c r="I88" i="5" s="1"/>
  <c r="H89" i="5"/>
  <c r="I89" i="5" s="1"/>
  <c r="H90" i="5"/>
  <c r="I90" i="5" s="1"/>
  <c r="H92" i="5"/>
  <c r="I92" i="5" s="1"/>
  <c r="H93" i="5"/>
  <c r="I93" i="5" s="1"/>
  <c r="H94" i="5"/>
  <c r="I94" i="5" s="1"/>
  <c r="H95" i="5"/>
  <c r="I95" i="5" s="1"/>
  <c r="H96" i="5"/>
  <c r="I96" i="5" s="1"/>
  <c r="H99" i="5"/>
  <c r="I99" i="5" s="1"/>
  <c r="H100" i="5"/>
  <c r="I100" i="5" s="1"/>
  <c r="H101" i="5"/>
  <c r="I101" i="5" s="1"/>
  <c r="H102" i="5"/>
  <c r="I102" i="5" s="1"/>
  <c r="H104" i="5"/>
  <c r="I104" i="5" s="1"/>
  <c r="H105" i="5"/>
  <c r="I105" i="5" s="1"/>
  <c r="H103" i="5"/>
  <c r="I103" i="5" s="1"/>
  <c r="H106" i="5"/>
  <c r="I106" i="5" s="1"/>
  <c r="H107" i="5"/>
  <c r="I107" i="5" s="1"/>
  <c r="H112" i="5"/>
  <c r="I112" i="5" s="1"/>
  <c r="H111" i="5"/>
  <c r="I111" i="5" s="1"/>
  <c r="H109" i="5"/>
  <c r="I109" i="5" s="1"/>
  <c r="H110" i="5"/>
  <c r="I110" i="5" s="1"/>
  <c r="H2" i="5"/>
  <c r="I2" i="5" s="1"/>
  <c r="H115" i="5"/>
  <c r="I115" i="5" s="1"/>
  <c r="H118" i="5"/>
  <c r="I118" i="5" s="1"/>
  <c r="H120" i="5"/>
  <c r="I120" i="5" s="1"/>
  <c r="H121" i="5"/>
  <c r="I121" i="5" s="1"/>
  <c r="H123" i="5"/>
  <c r="I123" i="5" s="1"/>
  <c r="H116" i="5"/>
  <c r="I116" i="5" s="1"/>
  <c r="H124" i="5"/>
  <c r="I124" i="5" s="1"/>
  <c r="H125" i="5"/>
  <c r="I125" i="5" s="1"/>
  <c r="H126" i="5"/>
  <c r="I126" i="5" s="1"/>
  <c r="H127" i="5"/>
  <c r="I127" i="5" s="1"/>
  <c r="H128" i="5"/>
  <c r="I128" i="5" s="1"/>
  <c r="H129" i="5"/>
  <c r="I129" i="5" s="1"/>
  <c r="H130" i="5"/>
  <c r="I130" i="5" s="1"/>
  <c r="H131" i="5"/>
  <c r="I131" i="5" s="1"/>
  <c r="H132" i="5"/>
  <c r="I132" i="5" s="1"/>
  <c r="H133" i="5"/>
  <c r="I133" i="5" s="1"/>
  <c r="H134" i="5"/>
  <c r="I134" i="5" s="1"/>
  <c r="H135" i="5"/>
  <c r="I135" i="5" s="1"/>
  <c r="H136" i="5"/>
  <c r="I136" i="5" s="1"/>
  <c r="H137" i="5"/>
  <c r="I137" i="5" s="1"/>
  <c r="H138" i="5"/>
  <c r="I138" i="5" s="1"/>
  <c r="H139" i="5"/>
  <c r="I139" i="5" s="1"/>
  <c r="H140" i="5"/>
  <c r="I140" i="5" s="1"/>
  <c r="H141" i="5"/>
  <c r="I141" i="5" s="1"/>
  <c r="H142" i="5"/>
  <c r="I142" i="5" s="1"/>
  <c r="H143" i="5"/>
  <c r="I143" i="5" s="1"/>
  <c r="H144" i="5"/>
  <c r="I144" i="5" s="1"/>
  <c r="H145" i="5"/>
  <c r="I145" i="5" s="1"/>
  <c r="H146" i="5"/>
  <c r="I146" i="5" s="1"/>
  <c r="H147" i="5"/>
  <c r="I147" i="5" s="1"/>
  <c r="H148" i="5"/>
  <c r="I148" i="5" s="1"/>
  <c r="H149" i="5"/>
  <c r="I149" i="5" s="1"/>
  <c r="H150" i="5"/>
  <c r="I150" i="5" s="1"/>
  <c r="H151" i="5"/>
  <c r="I151" i="5" s="1"/>
  <c r="H152" i="5"/>
  <c r="I152" i="5" s="1"/>
  <c r="H153" i="5"/>
  <c r="I153" i="5" s="1"/>
  <c r="H154" i="5"/>
  <c r="I154" i="5" s="1"/>
  <c r="H155" i="5"/>
  <c r="I155" i="5" s="1"/>
  <c r="H156" i="5"/>
  <c r="I156" i="5" s="1"/>
  <c r="H157" i="5"/>
  <c r="I157" i="5" s="1"/>
  <c r="H158" i="5"/>
  <c r="I158" i="5" s="1"/>
  <c r="H159" i="5"/>
  <c r="I159" i="5" s="1"/>
  <c r="H163" i="5"/>
  <c r="I163" i="5" s="1"/>
  <c r="H164" i="5"/>
  <c r="I164" i="5" s="1"/>
  <c r="H165" i="5"/>
  <c r="I165" i="5" s="1"/>
  <c r="H166" i="5"/>
  <c r="I166" i="5" s="1"/>
  <c r="H167" i="5"/>
  <c r="I167" i="5" s="1"/>
  <c r="H168" i="5"/>
  <c r="I168" i="5" s="1"/>
  <c r="H169" i="5"/>
  <c r="I169" i="5" s="1"/>
  <c r="H170" i="5"/>
  <c r="I170" i="5" s="1"/>
  <c r="H171" i="5"/>
  <c r="I171" i="5" s="1"/>
  <c r="H172" i="5"/>
  <c r="I172" i="5" s="1"/>
  <c r="H173" i="5"/>
  <c r="I173" i="5" s="1"/>
  <c r="H174" i="5"/>
  <c r="I174" i="5" s="1"/>
  <c r="H175" i="5"/>
  <c r="I175" i="5" s="1"/>
  <c r="H176" i="5"/>
  <c r="I176" i="5" s="1"/>
  <c r="H177" i="5"/>
  <c r="I177" i="5" s="1"/>
  <c r="H178" i="5"/>
  <c r="I178" i="5" s="1"/>
  <c r="H179" i="5"/>
  <c r="I179" i="5" s="1"/>
  <c r="H180" i="5"/>
  <c r="I180" i="5" s="1"/>
  <c r="H181" i="5"/>
  <c r="I181" i="5" s="1"/>
  <c r="H183" i="5"/>
  <c r="I183" i="5" s="1"/>
  <c r="H184" i="5"/>
  <c r="I184" i="5" s="1"/>
  <c r="H185" i="5"/>
  <c r="I185" i="5" s="1"/>
  <c r="H186" i="5"/>
  <c r="I186" i="5" s="1"/>
  <c r="H187" i="5"/>
  <c r="I187" i="5" s="1"/>
  <c r="H188" i="5"/>
  <c r="I188" i="5" s="1"/>
  <c r="H189" i="5"/>
  <c r="I189" i="5" s="1"/>
  <c r="H190" i="5"/>
  <c r="I190" i="5" s="1"/>
  <c r="H191" i="5"/>
  <c r="I191" i="5" s="1"/>
  <c r="H192" i="5"/>
  <c r="I192" i="5" s="1"/>
  <c r="H193" i="5"/>
  <c r="I193" i="5" s="1"/>
  <c r="H194" i="5"/>
  <c r="I194" i="5" s="1"/>
  <c r="H195" i="5"/>
  <c r="I195" i="5" s="1"/>
  <c r="H196" i="5"/>
  <c r="I196" i="5" s="1"/>
  <c r="H197" i="5"/>
  <c r="I197" i="5" s="1"/>
  <c r="H198" i="5"/>
  <c r="I198" i="5" s="1"/>
  <c r="H199" i="5"/>
  <c r="I199" i="5" s="1"/>
  <c r="H200" i="5"/>
  <c r="I200" i="5" s="1"/>
  <c r="H201" i="5"/>
  <c r="I201" i="5" s="1"/>
  <c r="H202" i="5"/>
  <c r="I202" i="5" s="1"/>
  <c r="H203" i="5"/>
  <c r="I203" i="5" s="1"/>
  <c r="H204" i="5"/>
  <c r="I204" i="5" s="1"/>
  <c r="H205" i="5"/>
  <c r="I205" i="5" s="1"/>
  <c r="H206" i="5"/>
  <c r="I206" i="5" s="1"/>
  <c r="H207" i="5"/>
  <c r="I207" i="5" s="1"/>
  <c r="H208" i="5"/>
  <c r="I208" i="5" s="1"/>
  <c r="H209" i="5"/>
  <c r="I209" i="5" s="1"/>
  <c r="H210" i="5"/>
  <c r="I210" i="5" s="1"/>
  <c r="H211" i="5"/>
  <c r="I211" i="5" s="1"/>
  <c r="H212" i="5"/>
  <c r="I212" i="5" s="1"/>
  <c r="H113" i="5"/>
  <c r="I113" i="5" s="1"/>
  <c r="H17" i="5"/>
  <c r="I17" i="5" s="1"/>
  <c r="H18" i="5"/>
  <c r="I18" i="5" s="1"/>
  <c r="H119" i="5"/>
  <c r="I119" i="5" s="1"/>
  <c r="H161" i="5"/>
  <c r="I161" i="5" s="1"/>
  <c r="H162" i="5"/>
  <c r="I162" i="5" s="1"/>
  <c r="H160" i="5"/>
  <c r="I160" i="5" s="1"/>
  <c r="H213" i="5"/>
  <c r="I213" i="5" s="1"/>
  <c r="H122" i="5"/>
  <c r="I122" i="5" s="1"/>
  <c r="H117" i="5"/>
  <c r="I117" i="5" s="1"/>
  <c r="H34" i="5"/>
  <c r="I34" i="5" s="1"/>
  <c r="H108" i="5"/>
  <c r="I108" i="5" s="1"/>
  <c r="H57" i="5"/>
  <c r="I57" i="5" s="1"/>
  <c r="H182" i="5"/>
  <c r="I182" i="5" s="1"/>
  <c r="H4" i="5"/>
  <c r="I4" i="5" s="1"/>
  <c r="H5" i="5"/>
  <c r="I5" i="5" s="1"/>
  <c r="H6" i="5"/>
  <c r="I6" i="5" s="1"/>
  <c r="H7" i="5"/>
  <c r="I7" i="5" s="1"/>
  <c r="H8" i="5"/>
  <c r="I8" i="5" s="1"/>
  <c r="H10" i="5"/>
  <c r="I10" i="5" s="1"/>
  <c r="H9" i="5"/>
  <c r="I9" i="5" s="1"/>
  <c r="H11" i="5"/>
  <c r="I11" i="5" s="1"/>
  <c r="H12" i="5"/>
  <c r="I12" i="5" s="1"/>
  <c r="H13" i="5"/>
  <c r="I13" i="5" s="1"/>
  <c r="H3" i="5"/>
  <c r="I3" i="5" s="1"/>
  <c r="AE55" i="6" l="1"/>
  <c r="AJ218" i="9" l="1"/>
  <c r="AE23" i="6"/>
  <c r="AE3" i="6"/>
  <c r="AE4" i="6"/>
  <c r="AE5" i="6"/>
  <c r="AE7" i="6"/>
  <c r="AE8" i="6"/>
  <c r="AE9" i="6"/>
  <c r="AE10" i="6"/>
  <c r="AE11" i="6"/>
  <c r="AE12" i="6"/>
  <c r="AE13" i="6"/>
  <c r="AE14" i="6"/>
  <c r="AE15" i="6"/>
  <c r="AE16" i="6"/>
  <c r="AE17" i="6"/>
  <c r="AE18" i="6"/>
  <c r="AE19" i="6"/>
  <c r="AE20" i="6"/>
  <c r="AE21" i="6"/>
  <c r="AE22" i="6"/>
  <c r="AE24" i="6"/>
  <c r="AE25" i="6"/>
  <c r="AE26" i="6"/>
  <c r="AE27" i="6"/>
  <c r="AE28" i="6"/>
  <c r="AE29" i="6"/>
  <c r="AE30" i="6"/>
  <c r="AE31" i="6"/>
  <c r="AE32" i="6"/>
  <c r="AE33" i="6"/>
  <c r="AE34" i="6"/>
  <c r="AE35" i="6"/>
  <c r="AE36" i="6"/>
  <c r="AE37" i="6"/>
  <c r="AE38" i="6"/>
  <c r="AE39" i="6"/>
  <c r="AE40" i="6"/>
  <c r="AE41" i="6"/>
  <c r="AE42" i="6"/>
  <c r="AE43" i="6"/>
  <c r="AE44" i="6"/>
  <c r="AE45" i="6"/>
  <c r="AE46" i="6"/>
  <c r="AE47" i="6"/>
  <c r="AE48" i="6"/>
  <c r="AE49" i="6"/>
  <c r="AE50" i="6"/>
  <c r="AE51" i="6"/>
  <c r="AE52" i="6"/>
  <c r="AE53" i="6"/>
  <c r="AE54" i="6"/>
  <c r="AE56" i="6"/>
  <c r="AE57" i="6"/>
  <c r="AE58" i="6"/>
  <c r="AE59" i="6"/>
  <c r="AE60" i="6"/>
  <c r="AE61" i="6"/>
  <c r="AE62" i="6"/>
  <c r="AE63" i="6"/>
  <c r="AE64" i="6"/>
  <c r="AE65" i="6"/>
  <c r="AE66" i="6"/>
  <c r="AE67" i="6"/>
  <c r="AE68" i="6"/>
  <c r="AE69" i="6"/>
  <c r="AE70" i="6"/>
  <c r="AE71" i="6"/>
  <c r="AE72" i="6"/>
  <c r="AE73" i="6"/>
  <c r="AE74" i="6"/>
  <c r="AE75" i="6"/>
  <c r="AE76" i="6"/>
  <c r="AE77" i="6"/>
  <c r="AE78" i="6"/>
  <c r="AE79" i="6"/>
  <c r="AE80" i="6"/>
  <c r="AE81" i="6"/>
  <c r="AE82" i="6"/>
  <c r="AE83" i="6"/>
  <c r="AE84" i="6"/>
  <c r="AE85" i="6"/>
  <c r="AE86" i="6"/>
  <c r="AE87" i="6"/>
  <c r="AE88" i="6"/>
  <c r="AE89" i="6"/>
  <c r="AE90" i="6"/>
  <c r="AE91" i="6"/>
  <c r="AE92" i="6"/>
  <c r="AE93" i="6"/>
  <c r="AE94" i="6"/>
  <c r="AE95" i="6"/>
  <c r="AE96" i="6"/>
  <c r="AE97" i="6"/>
  <c r="AE98" i="6"/>
  <c r="AE99" i="6"/>
  <c r="AE100" i="6"/>
  <c r="AE101" i="6"/>
  <c r="AE102" i="6"/>
  <c r="AE103" i="6"/>
  <c r="AE104" i="6"/>
  <c r="AE105" i="6"/>
  <c r="AE106" i="6"/>
  <c r="AE107" i="6"/>
  <c r="AE108" i="6"/>
  <c r="AE109" i="6"/>
  <c r="AE110" i="6"/>
  <c r="AE111" i="6"/>
  <c r="AE112" i="6"/>
  <c r="AE113" i="6"/>
  <c r="AE114" i="6"/>
  <c r="AE115" i="6"/>
  <c r="AE116" i="6"/>
  <c r="AE117" i="6"/>
  <c r="AE118" i="6"/>
  <c r="AE119" i="6"/>
  <c r="AE120" i="6"/>
  <c r="AE121" i="6"/>
  <c r="AE122" i="6"/>
  <c r="AE123" i="6"/>
  <c r="AE124" i="6"/>
  <c r="AE125" i="6"/>
  <c r="AE126" i="6"/>
  <c r="AE127" i="6"/>
  <c r="AE128" i="6"/>
  <c r="AE129" i="6"/>
  <c r="AE130" i="6"/>
  <c r="AE131" i="6"/>
  <c r="AE132" i="6"/>
  <c r="AE133" i="6"/>
  <c r="AE134" i="6"/>
  <c r="AE135" i="6"/>
  <c r="AE136" i="6"/>
  <c r="AE137" i="6"/>
  <c r="AE138" i="6"/>
  <c r="AE139" i="6"/>
  <c r="AE140" i="6"/>
  <c r="AE141" i="6"/>
  <c r="AE142" i="6"/>
  <c r="AE143" i="6"/>
  <c r="AE144" i="6"/>
  <c r="AE145" i="6"/>
  <c r="AE146" i="6"/>
  <c r="AE147" i="6"/>
  <c r="AE148" i="6"/>
  <c r="AE149" i="6"/>
  <c r="AE150" i="6"/>
  <c r="AE151" i="6"/>
  <c r="AE152" i="6"/>
  <c r="AE153" i="6"/>
  <c r="AE154" i="6"/>
  <c r="AE155" i="6"/>
  <c r="AE156" i="6"/>
  <c r="AE157" i="6"/>
  <c r="AE158" i="6"/>
  <c r="AE159" i="6"/>
  <c r="AE160" i="6"/>
  <c r="AE161" i="6"/>
  <c r="AE162" i="6"/>
  <c r="AE163" i="6"/>
  <c r="AE164" i="6"/>
  <c r="AE165" i="6"/>
  <c r="AE166" i="6"/>
  <c r="AE167" i="6"/>
  <c r="AE168" i="6"/>
  <c r="AE169" i="6"/>
  <c r="AE170" i="6"/>
  <c r="AE171" i="6"/>
  <c r="AE172" i="6"/>
  <c r="AE173" i="6"/>
  <c r="AE174" i="6"/>
  <c r="AE175" i="6"/>
  <c r="AE176" i="6"/>
  <c r="AE177" i="6"/>
  <c r="AE178" i="6"/>
  <c r="AE179" i="6"/>
  <c r="AE180" i="6"/>
  <c r="AE181" i="6"/>
  <c r="AE182" i="6"/>
  <c r="AE183" i="6"/>
  <c r="AE184" i="6"/>
  <c r="AE185" i="6"/>
  <c r="AE186" i="6"/>
  <c r="AE187" i="6"/>
  <c r="AE188" i="6"/>
  <c r="AE189" i="6"/>
  <c r="AE190" i="6"/>
  <c r="AE191" i="6"/>
  <c r="AE192" i="6"/>
  <c r="AE193" i="6"/>
  <c r="AE194" i="6"/>
  <c r="AE195" i="6"/>
  <c r="AE196" i="6"/>
  <c r="AE197" i="6"/>
  <c r="AE198" i="6"/>
  <c r="AE199" i="6"/>
  <c r="AE200" i="6"/>
  <c r="AE201" i="6"/>
  <c r="AE202" i="6"/>
  <c r="AE203" i="6"/>
  <c r="AE204" i="6"/>
  <c r="AE205" i="6"/>
  <c r="AE206" i="6"/>
  <c r="AE207" i="6"/>
  <c r="AE208" i="6"/>
  <c r="AE209" i="6"/>
  <c r="AE210" i="6"/>
  <c r="AE211" i="6"/>
  <c r="AE212" i="6"/>
  <c r="AE213" i="6"/>
  <c r="AE214" i="6"/>
  <c r="AE215" i="6"/>
  <c r="AE216" i="6"/>
  <c r="AE217" i="6"/>
  <c r="AE6" i="6"/>
</calcChain>
</file>

<file path=xl/comments1.xml><?xml version="1.0" encoding="utf-8"?>
<comments xmlns="http://schemas.openxmlformats.org/spreadsheetml/2006/main">
  <authors>
    <author>Benta de Fátima Furtado</author>
  </authors>
  <commentList>
    <comment ref="B209" authorId="0">
      <text>
        <r>
          <rPr>
            <b/>
            <sz val="9"/>
            <color indexed="81"/>
            <rFont val="Tahoma"/>
            <family val="2"/>
          </rPr>
          <t>Benta de Fátima Furtado:</t>
        </r>
        <r>
          <rPr>
            <sz val="9"/>
            <color indexed="81"/>
            <rFont val="Tahoma"/>
            <family val="2"/>
          </rPr>
          <t xml:space="preserve">
Macari / Zilda
</t>
        </r>
      </text>
    </comment>
  </commentList>
</comments>
</file>

<file path=xl/comments2.xml><?xml version="1.0" encoding="utf-8"?>
<comments xmlns="http://schemas.openxmlformats.org/spreadsheetml/2006/main">
  <authors>
    <author>Benta de Fátima Furtado</author>
  </authors>
  <commentList>
    <comment ref="B213" authorId="0">
      <text>
        <r>
          <rPr>
            <b/>
            <sz val="9"/>
            <color indexed="81"/>
            <rFont val="Tahoma"/>
            <family val="2"/>
          </rPr>
          <t>Benta de Fátima Furtado:</t>
        </r>
        <r>
          <rPr>
            <sz val="9"/>
            <color indexed="81"/>
            <rFont val="Tahoma"/>
            <family val="2"/>
          </rPr>
          <t xml:space="preserve">
Macari / Zilda
</t>
        </r>
      </text>
    </comment>
  </commentList>
</comments>
</file>

<file path=xl/sharedStrings.xml><?xml version="1.0" encoding="utf-8"?>
<sst xmlns="http://schemas.openxmlformats.org/spreadsheetml/2006/main" count="1755" uniqueCount="494">
  <si>
    <t>Calculadora de mesa c/ visor 8 dígitos</t>
  </si>
  <si>
    <t>Cola instantânea tipo superbonder (3 gr)</t>
  </si>
  <si>
    <t>Fita para máquina de datilografia Olivetti Tecne 3</t>
  </si>
  <si>
    <t>Agenda telefone/e-mail, capa plástica, espiral, 15x21, 50 p</t>
  </si>
  <si>
    <t>Bobina de papel 57mm, para máquina calculadora</t>
  </si>
  <si>
    <t>Caneta marca texto AMARELA fluorescente, ponta facetada</t>
  </si>
  <si>
    <t>Caneta marca texto ROSA fluorescente, ponta facetada</t>
  </si>
  <si>
    <t>Caneta marca texto VERDE fluorescente, ponta facetada</t>
  </si>
  <si>
    <t>Estilete para papéis, tam pequeno (9mm) lâmina estreita</t>
  </si>
  <si>
    <t>fita adesiva dupla face extra forte 12mmx30m</t>
  </si>
  <si>
    <t>Fita para impressora Epson LX 300 - C130041</t>
  </si>
  <si>
    <t>Grafite preto para lapiseira 0,7mm,com 12 minas</t>
  </si>
  <si>
    <t>Fita para calculadora Procalc 3100</t>
  </si>
  <si>
    <t>fita (rolete) para calculadora Procalc LP 25</t>
  </si>
  <si>
    <t>Lápis preto hexagonal, grafite 2H (para desenho técnico)</t>
  </si>
  <si>
    <t>Livro Ata c/ 100 fls numeradas</t>
  </si>
  <si>
    <t>Livro ponto c/ 4 assinaturas 50 fls</t>
  </si>
  <si>
    <t>Livro protocolo de correspondência 104 fls</t>
  </si>
  <si>
    <t>papel contact transparente, rolo com 10 m</t>
  </si>
  <si>
    <t>Pasta catálogo c/50 envelopes 0,06mc, tam. 245x335x20mm</t>
  </si>
  <si>
    <t>Pasta Polionda tam ofício com alça</t>
  </si>
  <si>
    <t>Pasta polionda fina (20 mm), para papel A4</t>
  </si>
  <si>
    <t>Pasta polionda tam A3</t>
  </si>
  <si>
    <t>Pasta transparente c/abas e elástico tam Ofício</t>
  </si>
  <si>
    <t>Pilha AA, alcalina, (em,balagem c/ 2 pilhas)</t>
  </si>
  <si>
    <t>Pilha palito (AAA), 1,5v, alcalina, c/ 2 pilhas</t>
  </si>
  <si>
    <t>Pincel atômico preto com ponta chanfrada</t>
  </si>
  <si>
    <t>Pincel atômico verde com ponta chanfrada</t>
  </si>
  <si>
    <t>Pincel atômico vermelho com ponta chanfrada</t>
  </si>
  <si>
    <t>Tesoura uso geral (papel, tecido, etc), lâmina em aço, 12"</t>
  </si>
  <si>
    <t>Tonner para impressora HP laserjet 1005/1006 mod. CB435A</t>
  </si>
  <si>
    <t>Tonner para impressora Samsung M2070 - series. mod. OS HI</t>
  </si>
  <si>
    <t>Grampo galvanizado 23/15 (200 fls), para grampeador (cx c/ 1000)</t>
  </si>
  <si>
    <t>Corretivo Líquido alto poder de cobertura,  corrige esferografica, tintas liquidas, marcadores, papel de Fax e impressão. Embalagens com 18 ml</t>
  </si>
  <si>
    <t xml:space="preserve">Grampeador de mesa, grande, estrutura metálica durável, para alfinetar e grampear, grampo 26/6, capacidade para até 08 folhas (grampo aberto) e 20 a 25  folhas(grampo fechado), 1ª qualidade </t>
  </si>
  <si>
    <t>Grampeador profissional para 200 folhas (grampos 23/13: 110 fls ;  23/24: 200 fls) (24/8, 24/10, 23/8, 23/10, 23/13; de 1ª qualidade, com  garantia)</t>
  </si>
  <si>
    <t>Apagador para quadro branco com suporte para os pincéis.</t>
  </si>
  <si>
    <t>Apontador manual para lápis, resistente, com lâmina de aço inox com corte preciso e bom afilamento do grafite.</t>
  </si>
  <si>
    <t>Caderno pequeno -48 fls-simples-140mmx202mm(tipo escolar) brochura</t>
  </si>
  <si>
    <t>Calculadora  tamanho médio,  com 12 dígitos, alimentação solar e bateria; visor de alta resolução ; alta durabilidade e precisão nos cálculos.  operações: básicas; percentagem, raiz quadrada, arredondamento, inversão de sinal, memória</t>
  </si>
  <si>
    <t>Caneta marcador permanente para CD, DVD e Blu-Ray, secagem rápida à base de álcool, na cor  vermelha</t>
  </si>
  <si>
    <t xml:space="preserve">Cartolina  gramatura 180 G/M², EM COR, MEDINDO (50 X 66) CM. (VARIAS CORES) . Pacote com 10 folhas
</t>
  </si>
  <si>
    <t>Cola branca-atóxica -lavável,polivinila(PVA),não inflamável, em embalagens de  40 gr</t>
  </si>
  <si>
    <t>Cola E.V.A/isopor com 40gr</t>
  </si>
  <si>
    <t>Cola em bastão-Atóxica,  de alta qualidade,  tubo  aproxim 9 gr . Referência de qualidade: Raex, Pritt, Scotch</t>
  </si>
  <si>
    <t>Estilete para papéis , tam médio ( 18mm ) lamina larga</t>
  </si>
  <si>
    <t>Etiqueta auto-adesiva branca c/24 por folha (etiqueta 89x23,8mm;folha A4) .Embalada em cx ou pacote com no máximo,100 folhas.</t>
  </si>
  <si>
    <t>Extrator de grampo tipo espátula</t>
  </si>
  <si>
    <t xml:space="preserve">Fichário de mesa 5x8 em acrílico </t>
  </si>
  <si>
    <t xml:space="preserve">Fita adesiva  transparente 12x10 (tipo durex) com boa adesão, resistência à umidade que bom desempenho durante o envelhecimento </t>
  </si>
  <si>
    <t xml:space="preserve">Garrafa térmica capacidade aprox.3 litros </t>
  </si>
  <si>
    <t>Giz de cera tipo estaca tamanho grande atóxico cores variadas cx c/12</t>
  </si>
  <si>
    <t>Lápis de colorir-cores váriadas-redondo -corpo de madeira-cx c/ 12</t>
  </si>
  <si>
    <t>Lápis preto Nº2 grafite HB ou F(para escrever) ,corpo de madeira</t>
  </si>
  <si>
    <t>Líquido limpador para quadro branco. Frasco com no mínimo 60 ml</t>
  </si>
  <si>
    <t xml:space="preserve">Quadro magnético para recados,  no tamanho aproximado de  60x90 cm </t>
  </si>
  <si>
    <t>Papel A3 - branco, 75g/m², Chamex,  produzido com fibras virgens, de alta qualidade,  proporcionando a qualidade homogênea de impressão,  inclusive em impressoras de alta velocidade.</t>
  </si>
  <si>
    <t>Papel cartão 50x70 240G cores diversas</t>
  </si>
  <si>
    <t>Papel crepom cores variadas acondicionados em caixas  com 40 rolos</t>
  </si>
  <si>
    <t>Pasta  L cristal tranparente em polipropileno  ou similar,0,15 micron,resistente,tamanho A4</t>
  </si>
  <si>
    <t>Pasta  transparente c/ abas e elástico tam. Ofício lombo estreito</t>
  </si>
  <si>
    <t>Pasta AZ lombo estreito,  com alavanca; as ferragens devem ser antioxidantes, de alta precisão para o fechamento perfeito dos arcos e acabamento cromado ou niquelado; Deve conter barra de contenção de papeis em plástico resistente ou metal e com reforço na parte inferior para evitar desgaste por fricção.</t>
  </si>
  <si>
    <t>Pasta em papel cartão duplo, gramatura 120g, plastificada, com grampo trilho, tamanho 25x35cm aproximadamente</t>
  </si>
  <si>
    <t>Pen drive  corpo de metal,alta velocidade,compativel com USB 2,0,capacidade 16 GB,plug and play,compativel com Windows XP/VISTA2000/7/8,garantia minima de 1 ano</t>
  </si>
  <si>
    <t>Pen drive  corpo de metal,alta velocidade,compativel com USB 2,0,capacidade 8 GB,plug and play,compativel com Windows XP/VISTA2000/7/8,garantia minima de 1 ano</t>
  </si>
  <si>
    <t>Perfurador de papel p/ até 50 fls de papel 75g/m², em metal com margeador metálico ajustável. Pinos perfuradores em aço, perfeitamente alinhados e afiados,</t>
  </si>
  <si>
    <t>Perfurador de papel p/ até 10 fls de papel 75g/m², em metal com margeador metálico ajustável. Pinos perfuradores em aço, perfeitamente alinhados e afiados,</t>
  </si>
  <si>
    <t>Pincel Atômico azul com ponta chanfrada indeformável</t>
  </si>
  <si>
    <t>Pincel marcador para quadro branco .Cor intensa,com excelente visibilidadeà distância e fácil de apagar,não deixando mancha no quadro; cor: preto</t>
  </si>
  <si>
    <t>Pincel marcador para quadro branco .Cor intensa,com excelente visibilidadeà distância e fácil de apagar,não deixando mancha no quadro; cor: verde</t>
  </si>
  <si>
    <t>Pincel marcador para quadro branco .Cor intensa,com excelente visibilidadeà distância e fácil de apagar,não deixando mancha no quadro; cor: vermelho</t>
  </si>
  <si>
    <t>Pincel marcador para quadro branco. Cor intensa,com excelente visibilidadeà distância e fácil de apagar,não deixando mancha no quadro; cor azul.</t>
  </si>
  <si>
    <t>Pistola elétrica /cola quente tamanho grande-cabo plástico-220volts</t>
  </si>
  <si>
    <t>Placa de Isopor Branca em EPS, Dimensões 100 CMX 50 CM 15 MM.</t>
  </si>
  <si>
    <t>Porta canetas/ clipes/lembrete  em acrílico/ plástico cristal resistente, de boa qualidade</t>
  </si>
  <si>
    <t>Prancheta em Eucatex ou MDF - A4 c/ prendedor de metal</t>
  </si>
  <si>
    <t xml:space="preserve">Prendedor de papel tipo binder clip (ou grampomol) 51mm,  abertura de 11 mm;   Capacidade para prender até aproximadamente 100 folhas de papel; corpo de metal com pintura epoxi ou de material tipo plástico de alta resistência; presilha em aço inoxidável.  </t>
  </si>
  <si>
    <t>Régua cristal 30cm</t>
  </si>
  <si>
    <t>Suporte  para fita adesiva, utilizável para rolos de 25 e 76 mm, com cortador metálico serrilhado  e base com proteção em  feltro ou emborrachada, para não riscar os móveis.</t>
  </si>
  <si>
    <t>Tesoura multi-uso, com aproximadamente 13cm (variação de 1cm), cabo revestido com polipropileno, eficiente para papel, tecido, plástico e outros materiais,  lâmina em aço temperado, fio de corte  preciso. Ótima qualidade</t>
  </si>
  <si>
    <t>Tesoura uso escolar ,ponta  arredondada,com bom corte,para uso de crianças.</t>
  </si>
  <si>
    <t>Tesouras Grandes de metal com cabo plástico.</t>
  </si>
  <si>
    <t>Tinta decorativa Glitter/ relevo-não tóxica-soluvel em água 35ml-cores váriadas</t>
  </si>
  <si>
    <t>Tinta p/ carimbo preta 40 ml resina termoplástica base água</t>
  </si>
  <si>
    <t>Tinta p/ carimbo azul 40ml resina termoplástica base água</t>
  </si>
  <si>
    <t>Tinta reabastecedora p/pincel marcador quadro branco,corante solvente e aditivos,frasco 20ml cor preta</t>
  </si>
  <si>
    <t>Tinta reabastecedora p/pincel marcador quadro branco,corante solvente e aditivos,frasco 20ml cor azul</t>
  </si>
  <si>
    <t>Tinta reabastecedora p/pincel marcador quadro branco,corante solvente e aditivos,frasco 20ml cor  verde</t>
  </si>
  <si>
    <t>TNT- Cor Preta , bobina de 50 metros,   100% polipropileno ,   1,40cm de largura (um metro e quarenta de largura) 45G/M.</t>
  </si>
  <si>
    <t xml:space="preserve">TNT Laranja 100% POLIPROPILENO, MEDINDO 140 CM DE LARGURA, COMGRAMATURA APROXIMADA DE 45G/M, EM COR BRANCA bobina de 50 metros 
</t>
  </si>
  <si>
    <t>TNT_Cor Azul Escuro , 100% polipropileno , em bobinas  com 50 metros  1,40cm de largura (um metro e quarenta de largura)45G/M.</t>
  </si>
  <si>
    <t xml:space="preserve">TNT_Cor Verde Bandeira , bobina de 50 metros,  100% polipropileno , em bobinas  c 1,40cm de largura (um metro e quarenta de largura)45G/M  </t>
  </si>
  <si>
    <t>TNT_Cor Verde Limão , bobina de 50 metros  ,  100% polipropileno ,   1,40cm de largura (um metro e quarenta de largura)  45G/M</t>
  </si>
  <si>
    <t>TNT_Cor Vermelho, bobina de 50 metros propileno , em bobinas  com 50 metros  1,40cm de largura (um metro e quarenta de lagura)  45G/M</t>
  </si>
  <si>
    <t>TNT-Azul Claro, 100% polipropileno , em bobinas  com 50 metros  1,40cm de largura (um metro e quarenta de largura)45G/M.</t>
  </si>
  <si>
    <t>TNT-Cor Amarelo , bobina de 50 metros TNT-cores ,  100% polipropileno , em bobinas  com 50 metros  1,40cm de largura (um metro e quarenta de lagura) 45G/M</t>
  </si>
  <si>
    <t>TNT-Cor Amarelo Bandeira , 100% polipropileno , em bobinas  com 50 metros  1,40cm de largura (um metro e quarenta de largura)45G/M.</t>
  </si>
  <si>
    <t>TNT-Cor Branca  , 100% polipropileno , em bobinas  com 50 metros  1,40cm de largura (um metro e quarenta de largura)45G/M.</t>
  </si>
  <si>
    <t>TNT-Cor Lilás , 100% polipropileno , em bobinas  com 50 metros  1,40cm de largura (um metro e quarenta de largura)45G/M.</t>
  </si>
  <si>
    <t>Tonner ML1665 (rendimento médio 20.000 páginas - 5% de impressão) alta qualidade</t>
  </si>
  <si>
    <t xml:space="preserve">Tonner compatível com impressora HP laser jet 1102,  P-1102,    P-1102W, M-1132, M-1210, M-1212, M-1130, M1217 M-1217, M1217FW M-1217FW.alta qualidade, com rendimento médio de 20.000 páginas. </t>
  </si>
  <si>
    <t>RECARGA Toner HP Laser Jet 1010, HP 1012, HP 1015, HP 1018, HP 1020, HP 1022, HP 1022N, HP 1022NW, HP 3015, HP 3020, HP 3030, HP 3050, HP 3050N, HP 3052, HP 3055N, HP 3055NF, HP 1319F, HP M 1319F, HP M1319F, HP M-1319F, HP M1005, HP M-1005, HP M1005MFP. Uso em Cartuchos de Toner HP Q2612A, Q-2612A, Q2612. Rendimento médio de 20.000 impressões com 5% de cobertura na folha.</t>
  </si>
  <si>
    <t>Tonner  preto  original  HP 122 XL para impressora HP 1000/3050</t>
  </si>
  <si>
    <t>tonner modelo MLT-D111S (Preto, mono, 1.000 páginas) -para impressora Samsung M2070 -séries - mod.  OS HI - CAP - HOUSTIN - JC61-04462A #2 (3/4)</t>
  </si>
  <si>
    <t xml:space="preserve">Caderno capa dura , miolo pautado, costurado 48 fls(tipo escolar ) </t>
  </si>
  <si>
    <t>Livro ata c/ 50 folhas numeradas</t>
  </si>
  <si>
    <t>Pasta seletiva tam. Ofício com presilhas e c/ 50 envoltórios</t>
  </si>
  <si>
    <t>Bloco de recado autoadesivo (post it) médio - 76x100, COM 100 folhas</t>
  </si>
  <si>
    <t>Bloco de recado autoadesivo (post it) pequeno 38x50, 100 fls</t>
  </si>
  <si>
    <t>Etiqueta branca c/ 20 etiquetas-folhas tamanho carta (referência :  onk jet laser 6081)</t>
  </si>
  <si>
    <t>Fita adesiva marrom, p/empacotamento, 48mmx45m aproximadamente, em filme polipropileno</t>
  </si>
  <si>
    <t xml:space="preserve">Fita adesiva/larga transparente 45x45mm aproximadamente, (tipo durex) com boa adesão, resistência à umidade que bom desempenho durante o envelhecimento </t>
  </si>
  <si>
    <t>Fita crepe rolo de 19mm x 50 m aproxim. , papel crepado saturado coberto com adesivo à base de borrachas e resinas sintéticas, ideal para trabalhos escolares, fechamentos de embalagens, mascaramentos, fixação, proteção, enfaixamentos, emendas, reforços, trabalho em superfícies irregulares, vidros, metal, borracha e partes plásticas de veículos</t>
  </si>
  <si>
    <t>Grampo galvanizado  para grampeador, 23/10,  (70 folhas)  (caixa com 1.000 grampos)</t>
  </si>
  <si>
    <t>Grampo galvanizado para grampeador 26/6 ( até 20 fls). Cx com 5000 grampos</t>
  </si>
  <si>
    <t>Pasta AZ lombo alto, com alavanca, com ferragem antioxidante, de alta precisão para o fechamento perfeito dos arcos e acabamento cromado ou niquelado;  barra de contenção de papéis em plástico resistente ou metal; reforço na parte inferior para evitar desgaste por fricção.</t>
  </si>
  <si>
    <t xml:space="preserve">Pasta sanfonada transparente ,A4 31div azul, cristal ou fume </t>
  </si>
  <si>
    <t>Pasta suspensa 361mm, 240mm, gramatura  336g a 350g/m2, espessura 0,30mm com GANCHO/TRILHO ,  arame com ponteira plástica e ilhós.</t>
  </si>
  <si>
    <t xml:space="preserve">Pasta com prendedor tipo canaleta removível, para aproximadamente 100 páginas, ,cristal transparente, A4, </t>
  </si>
  <si>
    <t>Pasta transparente c/abas e elástico, lombo estreito, tam ofício</t>
  </si>
  <si>
    <t>Pasta transparente tipo capa com clip plástico (tipo rotoclip)  tamanho ofício</t>
  </si>
  <si>
    <t>RECARGA Tonner HP MFP125A</t>
  </si>
  <si>
    <t>RECARGA Tonner compatível com impressora HP, laser Jet M 1212NF</t>
  </si>
  <si>
    <t>RECARGA TONNER para uso em cartuchos HP laser jet pro MFP M127</t>
  </si>
  <si>
    <t>Bateria 9 V alta duração</t>
  </si>
  <si>
    <t>Caneta marca texto AZUL fluorescente, ponta facetada</t>
  </si>
  <si>
    <t>Envelope branco tam ofício (23x12) aproxim.</t>
  </si>
  <si>
    <t xml:space="preserve">Garrafa térmica capacidade aprox.1,8 litros </t>
  </si>
  <si>
    <t>Pilha alcalina 23 AE - 12V</t>
  </si>
  <si>
    <t>Pilha alcalina  C - Média</t>
  </si>
  <si>
    <t>Prancheta em Acrílico, A4, c/ prendedor de metal</t>
  </si>
  <si>
    <t>Bloco de recado autoadesivo (post it) grande ,COM 100 folhas</t>
  </si>
  <si>
    <t>fita para impressora Epson FX890 - S015329</t>
  </si>
  <si>
    <t>Grampeador pequeno anatômico,com base de aproximadamente 1cm , estrutura resistente para alfinetar e grampear grampos 26/26 1ª qualidade. .(Padrão de qualidade para referência: CIS)</t>
  </si>
  <si>
    <t xml:space="preserve">Tesoura uso geral,(papel,tecido,etc.),lâmina em aço 7" (variação de 1") aproximadamente, com corte preciso, ótima qualidade </t>
  </si>
  <si>
    <t xml:space="preserve">Tonner modelo CB435/436/285/278A, de  alta qualidade, capacidade de impressão de 2.000 páginas  aproximadamente. </t>
  </si>
  <si>
    <t xml:space="preserve">Toner para multifuncional Samsung 4521F </t>
  </si>
  <si>
    <t>Balão nº 7, cores sortidas, pacote c/ 50 UN</t>
  </si>
  <si>
    <t>Caneta para retroprojetor 2.0 cor preta .UNade</t>
  </si>
  <si>
    <t>clip trançado (ou borboleta) de metal antiferrugem n°1 (embalagem com 12 UNades)</t>
  </si>
  <si>
    <t>Clipe nº 2, de metal ganvanizado, c/100 UN</t>
  </si>
  <si>
    <t>Grampo "U" em alumínio,  para arquivo de documentos. CX com 50 UNades</t>
  </si>
  <si>
    <t>Grampo galvanizado  para grampeador 23/8  (50 folhas)  (caixa com  5.000 UNades)</t>
  </si>
  <si>
    <t xml:space="preserve">grampo trilho em chapa de flandres,  para arquivar documentos. Medidas aroximadas 190x12x60 mm, capacidade para armazenar aproximadamente 300 fls. Pacote/cx  com 50 UNades. </t>
  </si>
  <si>
    <t>grampo trilho plástico injetado estendido,  para arquivar documentos, com capacidade de armazenamento de 600 páginas. Deve ter boa flexibilidade e resistência a rompimento.  Pacote/cx  com 50 UNades.</t>
  </si>
  <si>
    <t>Imã para mural em aço (pacote 50 UNades)</t>
  </si>
  <si>
    <t>Percevejo niquelado (cx c/ 100 UN)</t>
  </si>
  <si>
    <t>Pincel artístico -tamanho n°20 UNade</t>
  </si>
  <si>
    <t>Pincel artístico-tamanho n° 12 UNade</t>
  </si>
  <si>
    <t>Prendedor de roupas-material plástico-c/12 UN.</t>
  </si>
  <si>
    <t>Saco plástico ofício 4 furos, para pasta catálogo (pc c/10 UNades)</t>
  </si>
  <si>
    <t>Tinta guache 15ml,cores variadas soluvel em água,acondicionada em caixa c/12 UNades</t>
  </si>
  <si>
    <t>calculadora de mesa, padrão profissional , - Velocidade de Escrita 3,5 linhas/segUNo aproximadamente; Impressão por  Impacto), 2 cores, 12 dígitos;- Seletor Imprime / Não imprime (NP / P); - Seletor Arredondamento (0, 5/4, 9); - Seletor casas decimais ; - Seletor total geral (ACC ou GT) ; - Seletor contador de itens (IC); - Teclas Duplo e Triplo zero (00 000); - Display (tipo) LCD - Backlit
- Teclas de:  Sinal (+ / -),  Cálculo de taxa , Markup (MU) , avanço do papel:,  Retorno , Memória 4 funções e  Porcentagem (%) ; -  Funções: Subtotal e Total;  Aliquota, Taxa, Câmbio (RATE); -Controle do cálculo (CALL) ; -  raiz quadrada (√) ; -Conversação de moeda (Local) e (EURO) ; Data (# / D) . Alimentação Automática 100V~220VAC
 Botão Liga – Desliga
 Marca / modelo  de referência: Olivetti Logos 802.</t>
  </si>
  <si>
    <t>Recibo de Pagamento de Salário autocopiativo em formulário contínuo com duas vias,  formando envelope lacrado, com bloqueio de impressão na primeira via. Dimensão: 182 mm x 140m. A segUNa via deve ter qualidade, suficiente para  ser fotocopiada e garantia de durabilidade da impressão de cinco anos. Caixa com três mil jogos</t>
  </si>
  <si>
    <t xml:space="preserve"> Item</t>
  </si>
  <si>
    <t>Unidade</t>
  </si>
  <si>
    <t>Empresa 1</t>
  </si>
  <si>
    <t>Empresa 2</t>
  </si>
  <si>
    <t>Banco de Preços</t>
  </si>
  <si>
    <t>Média</t>
  </si>
  <si>
    <t>Qtd.</t>
  </si>
  <si>
    <t>Descrição do Produto</t>
  </si>
  <si>
    <t>Valor Total  R$</t>
  </si>
  <si>
    <t>Bobina térmica 57mmx300m para Relógio Ponto Eletrônico (REP), amarela, compatível com relógio da marca _RWTECH, modelo POINTLINE BIOPROX-C, com propriedade de preservar a impressão por no mínimo 5 anos,  conforme Portaria 1.510 / 2009, ensacadas individualmente para proteção de umidade durante armazenamento e embaladas em caixas com 6 unidades.</t>
  </si>
  <si>
    <t>Mouse Pad Ergonômico, com apoio para pulso em gel, acabamento: face de apoio em borracha antiderrapante, Face deslizável em tecido de alta sensibilidade</t>
  </si>
  <si>
    <t>Suporte para Monitor, modular, retangular, ajustável (4 níveis de Ajuste) mínimo 4,5 cm, máximo 17 cm.. Dimensões 33x27x7</t>
  </si>
  <si>
    <t>Pasta em papel cartão duplo,verde, amarelo, preta, azul, vermelha (cor a ser definida no pedido) , gramatura 120g com aba e elástico, tamanho 25x35cm aproximadamente</t>
  </si>
  <si>
    <t>Livro Ata 200 fls numeradas</t>
  </si>
  <si>
    <t>Quadro branco 0,60 x 0,90 cm Altura x Largura -Quadro branco para escrita com marcador apagável a seco,confeccionado em chapa de fibra branca resinada,moldura em alumínio,com suporte para apagador (acessório para instalação:buxa e parafusos para fixação incluso)</t>
  </si>
  <si>
    <t>Quadro branco 2,70x1,30 -Quadro branco para escrita com marcador apagável a seco,confeccionado em chapa de fibra branca resinada,moldura em alumínio,com suporte para apagador (acessório para instalação:buxa e parafusos para fixação incluso)</t>
  </si>
  <si>
    <t xml:space="preserve">Caderno capa dura , miolo pautado, costurado 96 fls(tipo escolar ) </t>
  </si>
  <si>
    <t>Clipe nº 8/0, de metal ganvanizado, c/ 25 UN</t>
  </si>
  <si>
    <t>Clipe nº 6/0, de metal ganvanizado, c/25 UN</t>
  </si>
  <si>
    <t>Clipe nº 4/0, de metal ganvanizado, c/50 UN</t>
  </si>
  <si>
    <t>Clipe nº 3, de metal ganvanizado, c/100 UN</t>
  </si>
  <si>
    <t>Alfinete nº 24 para costura, com cabeça, em material Inoxádavel .(Fornecido em embalagens de até 200 Unidades/ Caixa c/50gr)</t>
  </si>
  <si>
    <t>Alfinete para mural, cabeça plástica em cores, 50 Unidades</t>
  </si>
  <si>
    <t>Papel A4 210X297 mm, pacote com 100 folhas, 75 gr, cores a escolher: rosa,azul,amarelo, vermelho, verde.</t>
  </si>
  <si>
    <t>Mochila escolar nylon poli 600; masculina; (44x34x20)cm (cxlxp); tampa superior com bolso e fechamento por ziper; um bolso do lado esquerdo e um do lado direito com fita, com 1 regulador cada, duas alcas regulaveis; no formato retangular, com fita toraxica e fita abdominal,</t>
  </si>
  <si>
    <t>Mochila escolar infantil , nylon poli 600;(18x8,5x23 m)  cm  tampa superior com bolso e fechamento por ziper; um bolso do lado esquerdo e um do lado direito com duas alcas regulaveis; no formato retangular,  – feminina</t>
  </si>
  <si>
    <t>Mochila escolar infantil , nylon poli 600;(18x8,5x23 m)  cm  tampa superior com bolso e fechamento por ziper; um bolso do lado esquerdo e um do lado direito com duas alcas regulaveis; no formato retangular,  – masculina</t>
  </si>
  <si>
    <t>Mochila escolar nylon poli 600;feminina; (44x34x20)cm; tampa superior com bolso e fechamento por ziper; um bolso do lado esquerdo e um do lado direito com fita, com 1 regulador cada, duas alcas regulaveis; no formato retangular, com fita toraxica e fita abdominal,</t>
  </si>
  <si>
    <t>Agenda escolar feminina - capa dura 228 páginas.</t>
  </si>
  <si>
    <t>Cx</t>
  </si>
  <si>
    <t>Corretivo tipo roller (fita) 4,2mmx12m</t>
  </si>
  <si>
    <t>Folha de E.V.A; Medindo (50 x 40)cm ; Com Espessura de 5mm ; Modelo Liso,atoxico,sem Cheiro, Sem Furos E/ou Manchas cores variadas. (cores serão definidas no pedido).</t>
  </si>
  <si>
    <t>Folha de E.V.A; Medindo (50 x 40)cm ; Com Espessura de 2mm ; Modelo Liso,atoxico,sem Cheiro, Sem Furos E/ou Manchas ; cores variadas. (cores serão definidas no pedido)</t>
  </si>
  <si>
    <t>Folha de E.V.A; Medindo (50 x 40)cm Com Espessura de 5mm ; Modelo Felpudo,atoxico,sem Cheiro, Sem Furos E/ou Manchas cores variadas. (cores serão definidas no pedido).</t>
  </si>
  <si>
    <t xml:space="preserve">Recarga paraTonner compatível com impressora HP laser jet 1102, alta qualidade, com rendimento médio de 20.000 páginas. </t>
  </si>
  <si>
    <t>Cx.</t>
  </si>
  <si>
    <t>Caderno grande - espiral (capa dura) - 96 fls</t>
  </si>
  <si>
    <t>Caderno pequeno p/desenho -capa simples (tipo escolar) folhas não reciclável</t>
  </si>
  <si>
    <t>Caderno pequeno - espiral (capa dura) - 48 fls.</t>
  </si>
  <si>
    <t xml:space="preserve">Palito de sorvete ponta arredondada,em madeira tratada e seca, reflorestada usado para picolés, artesanatos etc.  Medida do Palito: (A x L x P) em cm / 11,6 x 0,8 x 0,01
pacote com 100 palitos
</t>
  </si>
  <si>
    <t>Grampeador de Tapeceiro Profissional Metálico, resistente e de alta qualidade, ideal para fixação de materiais em madeira, tais como, tecido, plástico, papel, tapeçaria, fixação de forros, telas (mosquiteiros), fixação de cartazes (escolas, supermercados, etc), serigrafia,vitrinismo marcenaria, cartonagem, entre outros. Características: -Compacto e funcional. -Muito leve. -De fácil manuseio. -Altura: 4mm a 14mm. -Largura: 11,3mm. -Espessura do grampo: 0,7mm -Útil para revestir madeiras com tecidos, etc. -Aceita grampos retos de 4 mm a 14mm, grampos U de 10 a 12mm e grampos T de 10 a 14mm. - Alta Pressão. - Controle de Pressão da Mola. - Corpo em Aço.</t>
  </si>
  <si>
    <t>Grampo Galvanizado 106/6 Caixa Com 3500 Unidades</t>
  </si>
  <si>
    <t>Papel Celofane de Papelaria; Feito de Polipropileno Bi-orientado(bopp); Com Gramatura de 18 G/m2; Fornecido Em Folha de 20 Micron; No Tamanho (85,0 x 100,0) Cm; cores diversas.</t>
  </si>
  <si>
    <t>Pincel para Pintura; Com Pelo Sintetico ; Com Cabo Longo Em Madeira ; No Formato Chanfrado ; Número 4 ;</t>
  </si>
  <si>
    <t xml:space="preserve">Pincel para Pintura; Com Pelo Sintetico ; Com Cabo Longo Em Madeira ; No Formato Chanfrado ; Número 8 ;
</t>
  </si>
  <si>
    <t>Pincel para Pintura; Com Pelo Sintetico ; Com Cabo Longo Em Madeira ; No Formato Chanfrado ; Número 10 ;</t>
  </si>
  <si>
    <t>Verniz Artistico; Acrilico FOSCO, Atoxico ; Composto de Verniz Base D´agua, Resinas Acrilicasespeciais e Aditivos ; Acabamento e Protecao Em Tela, Madeira, Papel, Cortica, Ceramica, Gesso e Isopor ; Incolor ; Acondicionado Em Frasco de 100ml, Com Nome Fabricante, Lote e Validade do Produto ;</t>
  </si>
  <si>
    <t>Papel de Seda; Medindo (48x60)cm, Pesando 20g/m2 ;  (cores Sortidas) ;</t>
  </si>
  <si>
    <r>
      <t xml:space="preserve">Papel Sulfite de Papelaria; Gramatura 75g/m2 ; Formato A4 ; Medindo (210x297)mm ; Alvura Minima de 90%, Conforme Norma Iso ; Opacidade Minima de 87% ; Umidade Minima de 3,5%, Conforme Norma Tappi ; Corte Rotativo, Ph Alcalino Cor Branco ; Embalagem Revestida Em Bopp ; Produto Com Certificacao Ambiental Fsc Ou Cerflor, Com Selo e Codigo de Licenca Impressos Na Embalagem ;  proporcionando a qualidade homogênea de impressão,  inclusive em impressoras de alta velocidade,      </t>
    </r>
    <r>
      <rPr>
        <b/>
        <sz val="12"/>
        <rFont val="Calibri"/>
        <family val="2"/>
        <scheme val="minor"/>
      </rPr>
      <t>Selo Socioambiental - Critérios Considerados: Fomento a Politicas Socias, Minimizacao Da Geracao de Residuos, Racionalizacao do Uso de Materias-p Rimas, Utilizacao de Produtos de Baixa Toxicidade, Economia No Consumo de Energia.</t>
    </r>
    <r>
      <rPr>
        <sz val="12"/>
        <rFont val="Calibri"/>
        <family val="2"/>
        <scheme val="minor"/>
      </rPr>
      <t xml:space="preserve">
</t>
    </r>
  </si>
  <si>
    <r>
      <t xml:space="preserve">Caneta esferográfica </t>
    </r>
    <r>
      <rPr>
        <b/>
        <sz val="12"/>
        <rFont val="Calibri"/>
        <family val="2"/>
        <scheme val="minor"/>
      </rPr>
      <t>vermelha</t>
    </r>
    <r>
      <rPr>
        <sz val="12"/>
        <rFont val="Calibri"/>
        <family val="2"/>
        <scheme val="minor"/>
      </rPr>
      <t>, com capacidade de escrita acima de 1.500 mts, corpo único em acrílico transparente, ponta média com esfera de tungstenio ; corpo sextavado em plástico transparente, com orifício para respiro; carga removível ; tampa cônica ventilada e tampão superior de pressão; protetor plástico entre carga e o corpo da caneta; tamanho com tampa de aproximadamente 15cm; embalagem com dados de identificação do produto e data de validade. Marcas de referência: Faber Castell, BIC, Pentel.</t>
    </r>
  </si>
  <si>
    <r>
      <t xml:space="preserve">Caneta esferográfica </t>
    </r>
    <r>
      <rPr>
        <b/>
        <sz val="12"/>
        <rFont val="Calibri"/>
        <family val="2"/>
        <scheme val="minor"/>
      </rPr>
      <t>preta</t>
    </r>
    <r>
      <rPr>
        <sz val="12"/>
        <rFont val="Calibri"/>
        <family val="2"/>
        <scheme val="minor"/>
      </rPr>
      <t>, corpo único em acrílico transparente, ponta média com esfera de tungstenio ; corpo sextavado em plástico transparente, com orifício para respiro; carga removível ; tampa cônica ventilada e tampão superior de pressão; protetor plástico entre carga e o corpo da caneta; tamanho com tampa de aproximadamente 15cm; embalagem com dados de identificação do produto e data de validade.Marcas de referência: Faber Castell, BIC, Pentel.</t>
    </r>
  </si>
  <si>
    <r>
      <t xml:space="preserve">Caneta esferográfica </t>
    </r>
    <r>
      <rPr>
        <b/>
        <sz val="12"/>
        <rFont val="Calibri"/>
        <family val="2"/>
        <scheme val="minor"/>
      </rPr>
      <t>azul</t>
    </r>
    <r>
      <rPr>
        <sz val="12"/>
        <rFont val="Calibri"/>
        <family val="2"/>
        <scheme val="minor"/>
      </rPr>
      <t>, corpo único em acrílico transparente, ponta média com esfera de tungstenio ; corpo sextavado em plástico transparente, com orifício para respiro; carga removível ; tampa cônica ventilada e tampão superior de pressão; protetor plástico entre carga e o corpo da caneta; tamanho com tampa de aproximadamente 15cm; embalagem com dados de identificação do produto e data de validade. Marcas de referência: Faber Castell, BIC, Pentel.</t>
    </r>
  </si>
  <si>
    <t>Caneta Hidrografica e Roller Ball; Corpo Em Polipropileno Opaco; Ponta Grossa; Jogo Com 24 Cores; Marcas de Referencia: Faber Castell, maped e Acrilex</t>
  </si>
  <si>
    <t>Balão nº 7, cores Verde, vermelho, rosa, branco, azul, as cores serão definidas no pedido. pacote c/ 50 UN</t>
  </si>
  <si>
    <t>Caderno de caligrafia - capa dura com 96 folhas.</t>
  </si>
  <si>
    <t>Diário para adolescente</t>
  </si>
  <si>
    <t>Giz Branco Para Quadro Negro Plastificado (não tóxico) -  caixa com 50 Palitos</t>
  </si>
  <si>
    <t>Giz Colorido Para Quadro Negro Plastificado (não tóxico) -  caixa com 50 Palitos</t>
  </si>
  <si>
    <t>Lâmina(larga) para Estilete  - 18mm, embalagem com 10 Uidades</t>
  </si>
  <si>
    <t>Lâmina(estreita) para Estilete  - 9mm, embalagem com 10 Uidades</t>
  </si>
  <si>
    <t>cx</t>
  </si>
  <si>
    <t>Pacote</t>
  </si>
  <si>
    <t>Caixa</t>
  </si>
  <si>
    <t>Resma</t>
  </si>
  <si>
    <t>caixa</t>
  </si>
  <si>
    <t>unidade</t>
  </si>
  <si>
    <t>Papel Almaço; Pautado, Com Margem; Em Papel Sulfite, Branco; Na Gramatura 75g/m2; Medindo (200 x 275)mm; pacote com 10 unidades</t>
  </si>
  <si>
    <t>Jogo</t>
  </si>
  <si>
    <t>QUANTIDADES / VALORES POR ÓRGÃOS</t>
  </si>
  <si>
    <t>Média R$</t>
  </si>
  <si>
    <t>Sec. Adm Dot Nº 05</t>
  </si>
  <si>
    <t>Sec. Agr Dot Nº 17</t>
  </si>
  <si>
    <t>Sec. As. Soc Dot Nº 03</t>
  </si>
  <si>
    <t>Bombeiros Dot Nº 36</t>
  </si>
  <si>
    <t>Sec. Edu Dot Nº 06</t>
  </si>
  <si>
    <t>Sec. Fazenda Dot Nº 10</t>
  </si>
  <si>
    <t>Sec.Gabinete Dot Nº 02</t>
  </si>
  <si>
    <t>Sec. Obras Dot Nº 34</t>
  </si>
  <si>
    <t>Sec. Planej Dot Nº 53</t>
  </si>
  <si>
    <t>Sec. PC Dot Nº 39</t>
  </si>
  <si>
    <t>Sec. PM Dot Nº 41</t>
  </si>
  <si>
    <t xml:space="preserve">Sec. Saúde Dot Nº 14 </t>
  </si>
  <si>
    <t>Sec. Turismo Dot Nº 49</t>
  </si>
  <si>
    <t>Qtd. Total</t>
  </si>
  <si>
    <t>Total R$</t>
  </si>
  <si>
    <t>pacote</t>
  </si>
  <si>
    <t>Dvd+R Dl 8.5GB - 8X - Dual Layer - 240 minutos, embalagem lacrada com 50 unidades.</t>
  </si>
  <si>
    <t>Mídia CD-R gravável Velocidade: 1x-52x 80 min 700MB, embalagem lacrada com 50 unidades</t>
  </si>
  <si>
    <t>Bateria 9 V,  alta duração</t>
  </si>
  <si>
    <t>Bloco de recado autoadesivo (post it) grande , 76x102mm, COM 100 folhas</t>
  </si>
  <si>
    <t>Suporte regulável para notebook ,compatível para todos os tipos de equipamentos com as Dimensões aproximadas do produto (cm) - AxLxP 29x24x2cm, Peso líq. aproximado do produto (kg) 240g, garantia do fornecedor 12 meses.</t>
  </si>
  <si>
    <t>.</t>
  </si>
  <si>
    <t>Bobina kraft fibra longa não reciclado, pequena, gramatura 80 gr, mínimo 120 cm x 1800cm</t>
  </si>
  <si>
    <t>Bobina kraft fibra longa não reciclado, gramatura 80 gr, mínimo 90 cm x 1800cm</t>
  </si>
  <si>
    <t xml:space="preserve"> Produto</t>
  </si>
  <si>
    <t xml:space="preserve">Descrição </t>
  </si>
  <si>
    <t>bobina térmica 80mmx20mtors</t>
  </si>
  <si>
    <t>Toner  preto  original  HP 122 XL para impressora HP 1000/3050</t>
  </si>
  <si>
    <t xml:space="preserve">Toner compatível com impressora HP laser jet 1102,  P-1102,    P-1102W, M-1132, M-1210, M-1212, M-1130, M1217 M-1217, M1217FW M-1217FW.alta qualidade, com rendimento médio de 20.000 páginas. </t>
  </si>
  <si>
    <t>Toner ML1665 (rendimento médio 20.000 páginas - 5% de impressão) alta qualidade</t>
  </si>
  <si>
    <t xml:space="preserve">ToNer para multifuncional Samsung 4521F </t>
  </si>
  <si>
    <t>Clipe nº 8/0, de metal galvanizado, c/ 25 UN</t>
  </si>
  <si>
    <t>Barbante cru nº 2 100% algodão. Rolo com aproximadamente 300 metros</t>
  </si>
  <si>
    <t>Agenda telefone/e-mail, capa PVC espiral, 15x21, 50 p</t>
  </si>
  <si>
    <t>Borracha de Papelaria n°40; Feita de Borracha Natural a Partir de Latex Das Seringueiras; Aplicavel Sobre Diversos Tipos de Superficie e para Qualquer Graduacao de Grafite; Retangular;  Cor Branca; caixa com 20 Unidades</t>
  </si>
  <si>
    <t>Atilho de latex, n°18(Borracha p/ dinheiro ), pacote com 100 gramas</t>
  </si>
  <si>
    <t xml:space="preserve">Bloco de recado autoadesivo (post it) pequeno 38x50, 100 fls. Pacote com 04 </t>
  </si>
  <si>
    <t>10.33</t>
  </si>
  <si>
    <t>Bobina de papel 57mm, para máquina calculadora, caixa com 04 bob</t>
  </si>
  <si>
    <t xml:space="preserve">Cola bastão p/ pistola eletrica pequena -30cm-fina refil cola quente. Blister com 12 colas </t>
  </si>
  <si>
    <r>
      <t>Cola bastão p/ pistola eletrica-30cm</t>
    </r>
    <r>
      <rPr>
        <b/>
        <sz val="12"/>
        <rFont val="Calibri"/>
        <family val="2"/>
        <scheme val="minor"/>
      </rPr>
      <t>-grossa</t>
    </r>
    <r>
      <rPr>
        <sz val="12"/>
        <rFont val="Calibri"/>
        <family val="2"/>
        <scheme val="minor"/>
      </rPr>
      <t xml:space="preserve"> p/ pistola grande  Blister com 12 colas </t>
    </r>
  </si>
  <si>
    <t xml:space="preserve">Cola bastão p/ pistola eletrica pequena -30cm-fina refil cola quente.  Blister com 12 colas </t>
  </si>
  <si>
    <r>
      <t xml:space="preserve">Papel Sulfite de Papelaria; Gramatura 75g/m2 ; Formato A4 ; Medindo (210x297)mm ; Alvura Minima de 90%, Conforme Norma Iso ; Opacidade Minima de 87% ; Umidade Minima de 3,5%, Conforme Norma Tappi ; Corte Rotativo, Ph Alcalino Cor Branco ; Embalagem Revestida Em Bopp ; Produto Com Certificacao Ambiental Fsc Ou Cerflor, Com Selo e Codigo de Licenca Impressos Na Embalagem ;  proporcionando a qualidade homogênea de impressão,  inclusive em impressoras de alta velocidade,      </t>
    </r>
    <r>
      <rPr>
        <b/>
        <sz val="12"/>
        <rFont val="Calibri"/>
        <family val="2"/>
        <scheme val="minor"/>
      </rPr>
      <t xml:space="preserve">Selo Socioambiental - Critérios Considerados: Fomento a Politicas Socias, Minimizacao Da Geracao de Residuos, Racionalizacao do Uso de Materias-p Rimas, Utilizacao de Produtos de Baixa Toxicidade, Economia No Consumo de Energia.                                            </t>
    </r>
    <r>
      <rPr>
        <sz val="12"/>
        <rFont val="Calibri"/>
        <family val="2"/>
        <scheme val="minor"/>
      </rPr>
      <t xml:space="preserve">
Papel sulfite, tamanho A4 - branco, 75g;m²,  produzido com fibras virgens, de alta qualidade,  proporcionando a qualidade homogênea de impressão,  inclusive em impressoras de alta velocidade,  </t>
    </r>
  </si>
  <si>
    <r>
      <t xml:space="preserve">Borracha de Papelaria; Feita de Borracha Natural a Partir de Latex Das Seringueiras; Aplicavel Sobre Diversos Tipos de Superficie e para Qualquer Graduacao de Grafite; Retangular; Dimensoes Aproximadas 3,1 x 2 Cor Branca; caixa com 20 Unidades.  </t>
    </r>
    <r>
      <rPr>
        <b/>
        <sz val="12"/>
        <rFont val="Calibri"/>
        <family val="2"/>
        <scheme val="minor"/>
      </rPr>
      <t xml:space="preserve">(ITEM 5036560 </t>
    </r>
    <r>
      <rPr>
        <sz val="12"/>
        <rFont val="Calibri"/>
        <family val="2"/>
        <scheme val="minor"/>
      </rPr>
      <t xml:space="preserve">)                    </t>
    </r>
  </si>
  <si>
    <t>Clipe nº 2/0, de metal galvanizado, c/100 UN</t>
  </si>
  <si>
    <t>Clipe nº 4/0, de metal galvanizado, c/50 UM</t>
  </si>
  <si>
    <t>Clipe nº 6/0, de metal galvanizado, c/25 UN</t>
  </si>
  <si>
    <t xml:space="preserve">Cola instantânea tipo superbonder (3 gr)    - </t>
  </si>
  <si>
    <t>adesivo instantâneo (tempo de cura até 30 segundos) para substratos poroso, metal, maeira, plastico, couro, borracha, eva, papel, etc, de média viscosidade. Embalagem com 20 gr.</t>
  </si>
  <si>
    <t>preço médio 12 reais</t>
  </si>
  <si>
    <t>Papel Celofane de Papelaria; Feito de Polipropileno Bi-orientado(bopp); Fornecido Em Folha de 20 Micron; No Tamanho (85,0 x 100,0) Cm; cores diversas.</t>
  </si>
  <si>
    <t>Papel sulfite, tamanho A4 - branco, 75g/m²,  produzido com fibras virgens, de alta qualidade,  proporcionando a qualidade homogênea de impressão,  inclusive em impressoras de alta velocidade.</t>
  </si>
  <si>
    <t>Adesivo instantâneo (tempo de cura até 30 segundos) para substratos poroso, metal, maeira, plastico, couro, borracha, eva, papel, etc, de média viscosidade. Embalagem com 20g.</t>
  </si>
  <si>
    <t>Agenda telefone/e-mail, capa PVC espiral, 15x21, 50 páginas.</t>
  </si>
  <si>
    <t>Alfinete para mural, cabeça plástica em cores, caixa com 50 unidades.</t>
  </si>
  <si>
    <t>Balão nº 7, cores sortidas, pacote c/ 50 unidades.</t>
  </si>
  <si>
    <t>Balão nº 7, cores verde, vermelho, rosa, branco, azul, as cores serão definidas no pedido. pacote com 50 unidades.</t>
  </si>
  <si>
    <t>Bloco de recado autoadesivo (post it) grande, com 100 folhas.</t>
  </si>
  <si>
    <t>Barbante cru nº 2 100% algodão. Rolo com aproximadamente 300 metros.</t>
  </si>
  <si>
    <t>Bloco de recado autoadesivo (post it) médio - 76x100, com 100 folhas.</t>
  </si>
  <si>
    <t>Bobina de papel 57mm, para máquina calculadora.</t>
  </si>
  <si>
    <t>Caderno pequeno - espiral (capa dura) - 48 folhas.</t>
  </si>
  <si>
    <t>Caderno pequeno - 48 folhas - simples - 140mmx202mm (tipo escolar) brochura</t>
  </si>
  <si>
    <t>Caderno pequeno p/desenho - capa simples (tipo escolar) folhas não reciclável</t>
  </si>
  <si>
    <t>Calculadora  tamanho médio,  com 12 dígitos, alimentação solar e bateria; visor de alta resolução ; alta durabilidade e precisão nos cálculos. Operações: básicas; percentagem, raiz quadrada, arredondamento, inversão de sinal, memória.</t>
  </si>
  <si>
    <t>Calculadora de mesa c/ visor 8 dígitos.</t>
  </si>
  <si>
    <t>Calculadora de mesa, padrão profissional - Velocidade de Escrita 3,5 linhas/segUNo aproximadamente; Impressão por  Impacto), 2 cores, 12 dígitos;- Seletor Imprime / Não imprime (NP / P); - Seletor Arredondamento (0, 5/4, 9); - Seletor casas decimais ; - Seletor total geral (ACC ou GT) ; - Seletor contador de itens (IC); - Teclas Duplo e Triplo zero (00 000); - Display (tipo) LCD - Backlit
- Teclas de:  Sinal (+ / -),  Cálculo de taxa , Markup (MU) , avanço do papel:,  Retorno , Memória 4 funções e  Porcentagem (%) ; -  Funções: Subtotal e Total;  Aliquota, Taxa, Câmbio (RATE); -Controle do cálculo (CALL) ; -  raiz quadrada (√) ; -Conversação de moeda (Local) e (EURO) ; Data (# / D) . Alimentação Automática 100V~220VAC
 Botão Liga – Desliga
 Marca / modelo  de referência: Olivetti Logos 802.</t>
  </si>
  <si>
    <t>Caneta marca texto AMARELA fluorescente, boa qualidade, ponta facetada.</t>
  </si>
  <si>
    <t>Caneta marca texto AZUL fluorescente, boa qualidade, ponta facetada.</t>
  </si>
  <si>
    <t>Caneta marca texto ROSA fluorescente, ponta facetada, boa qualidade.</t>
  </si>
  <si>
    <t>Caneta marca texto VERDE fluorescente, ponta facetada, boa qualidade.</t>
  </si>
  <si>
    <t>Caneta marcador permanente para CD, DVD e Blu-Ray, secagem rápida à base de álcool, na cor vermelha.</t>
  </si>
  <si>
    <t xml:space="preserve">Cartolina  gramatura 180 G/M², EM COR, MEDINDO (50 X 66) CM. (VARIAS CORES). Pacote com 10 folhas.
</t>
  </si>
  <si>
    <t>Clip trançado (ou borboleta) de metal antiferrugem n°1 (embalagem com 12 unidades).</t>
  </si>
  <si>
    <t>Cola bastão p/ pistola eletrica pequena - 30cm - fina refil cola quente. Blister com 12 colas.</t>
  </si>
  <si>
    <t>Cola branca-atóxica - lavável, polivinila (PVA) ,não inflamável, em embalagens de 40g.</t>
  </si>
  <si>
    <t>Cola E.V.A/isopor com 40g.</t>
  </si>
  <si>
    <t>Cola em bastão-atóxica,  de alta qualidade,  tubo aproxim. 10g. Referência de qualidade: Raex, Pritt, Scotch.</t>
  </si>
  <si>
    <t>Corretivo líquido alto poder de cobertura, corrige esferografica, tintas liquidas, marcadores, papel de fax e impressão. Embalagens com 18ml.</t>
  </si>
  <si>
    <t>Corretivo tipo roller (fita) 4,2mmx12m.</t>
  </si>
  <si>
    <t>Estilete para papéis, tam médio (18mm) lamina larga.</t>
  </si>
  <si>
    <t>Estilete para papéis, tam pequeno (9mm) lâmina estreita.</t>
  </si>
  <si>
    <t>Extrator de grampo tipo espátula.</t>
  </si>
  <si>
    <t>Fita (rolete) para calculadora Procalc LP 25</t>
  </si>
  <si>
    <t>Fita adesiva dupla face extra forte 12mmx30m</t>
  </si>
  <si>
    <t>Fita para impressora Epson FX890 - S015329</t>
  </si>
  <si>
    <t>Grampo trilho plástico injetado estendido,  para arquivar documentos, com capacidade de armazenamento de 600 páginas. Deve ter boa flexibilidade e resistência a rompimento.  Pacote/cx  com 50 unidades.</t>
  </si>
  <si>
    <t>Pasta suspensa 361mm, 240mm, gramatura  336g a 350g/m2, espessura 0,30mm com GANCHO/TRILHO, arame com ponteira plástica e ilhós.</t>
  </si>
  <si>
    <t>Pen drive  corpo de metal, alta velocidade, compativel com USB 2,0, capacidade 16 GB,plug and play, compativel com Windows XP/VISTA2000/7/8, garantia minima de 1 ano</t>
  </si>
  <si>
    <t>Pilha AA, alcalina, (embalagem c/ 2 pilhas)</t>
  </si>
  <si>
    <t xml:space="preserve">Pincel artístico - tamanho n° 12 </t>
  </si>
  <si>
    <t>Prendedor de papel tipo binder clip (ou grampomol) 51mm,  abertura de 11 mm;   Capacidade para prender até aproximadamente 100 folhas de papel; corpo de metal com pintura epoxi ou de material tipo plástico de alta resistência; presilha em aço inoxidável. Caixa com 12 unidades.</t>
  </si>
  <si>
    <t>Tesoura uso escolar, ponta  arredondada, com bom corte, para uso de crianças.</t>
  </si>
  <si>
    <t xml:space="preserve">Tesoura uso geral (papel, tecido, etc.), lâmina em aço 7" (variação de 1") aproximadamente, com corte preciso, ótima qualidade </t>
  </si>
  <si>
    <t>Tinta reabastecedora p/pincel marcador quadro branco, corante solvente e aditivos, frasco 20ml cor verde</t>
  </si>
  <si>
    <t>Tinta reabastecedora p/pincel marcador quadro branco, corante solvente e aditivos, frasco 20ml cor azul</t>
  </si>
  <si>
    <t>Tinta reabastecedora p/pincel marcador quadro branco, corante solvente e aditivos, frasco 20ml cor preta</t>
  </si>
  <si>
    <t>Quantidade</t>
  </si>
  <si>
    <t>Item</t>
  </si>
  <si>
    <t>Descrição</t>
  </si>
  <si>
    <t>Unidade de medida</t>
  </si>
  <si>
    <t>UN</t>
  </si>
  <si>
    <t>CX</t>
  </si>
  <si>
    <t>PCT</t>
  </si>
  <si>
    <t>BOBINA</t>
  </si>
  <si>
    <t>RESMA</t>
  </si>
  <si>
    <t>ROLO</t>
  </si>
  <si>
    <t>Solicitante:</t>
  </si>
  <si>
    <t>_______________________________________________</t>
  </si>
  <si>
    <t>Assinatura/carimbo do responsável</t>
  </si>
  <si>
    <t>Dotação:</t>
  </si>
  <si>
    <t>Lapiseira 0,7 mm</t>
  </si>
  <si>
    <t>Pasta com prendedor tipo canaleta removível, para aproximadamente 100 páginas, cristal transparente, A4</t>
  </si>
  <si>
    <t>Fita crepe rolo de 19mm x 50 m aproxim, papel crepado saturado coberto com adesivo à base de borrachas e resinas sintéticas, ideal para trabalhos escolares, fechamentos de embalagens, mascaramentos, fixação, proteção, enfaixamentos, emendas, reforços, trabalho em superfícies irregulares, vidros, metal, borracha e partes plásticas de veículos</t>
  </si>
  <si>
    <t>Toner para impressora Samsung M2070 - series. mod. OS HI</t>
  </si>
  <si>
    <t>Preço máximo</t>
  </si>
  <si>
    <t>Fita impressora matricial EPSON FX2190</t>
  </si>
  <si>
    <t xml:space="preserve">Toner compatível com impressora HP laser jet 1102, M-1210, M-1212, M-1130, M1217 M-1217, M1217FW M-1217FW 3015 Alta qualidade, com rendimento médio de 20.000 páginas. </t>
  </si>
  <si>
    <t>Toner para Samsung MI 1665 - Scx 3200 - MI 1860 - MI 1865w - Mit S104s compatível</t>
  </si>
  <si>
    <t xml:space="preserve">Sec. Turismo </t>
  </si>
  <si>
    <t xml:space="preserve">Sec. Saúde </t>
  </si>
  <si>
    <t>Polícia Militar</t>
  </si>
  <si>
    <t>Polícia Civil</t>
  </si>
  <si>
    <t>Sec. Planejamento</t>
  </si>
  <si>
    <t>Sec. Obras</t>
  </si>
  <si>
    <t xml:space="preserve">Sec. Fazenda </t>
  </si>
  <si>
    <t>Sec. Educação</t>
  </si>
  <si>
    <t xml:space="preserve">Bombeiros </t>
  </si>
  <si>
    <t>Sec. Agricultura</t>
  </si>
  <si>
    <t>Sec. Assistência Social</t>
  </si>
  <si>
    <t>Alfinete nº 24 para costura, com cabeça, em material inoxádavel. (Fornecido em embalagens de até 200 unidades/caixa com 50g).</t>
  </si>
  <si>
    <t>Atilho de latex, n°18 (borracha p/ dinheiro ), pacote com 100 gramas.</t>
  </si>
  <si>
    <t>Bateria 9V alta duração.</t>
  </si>
  <si>
    <t>Bloco de recado autoadesivo (post it) pequeno 38x50, 100 folhas. Pacote com 04 unidades.</t>
  </si>
  <si>
    <t>Bobina papel kraft fibra longa não reciclado, pequena, gramatura 80g, mínimo 120 cm x 1800cm.</t>
  </si>
  <si>
    <t>Bobina térmica 80mmx20m.</t>
  </si>
  <si>
    <t>Borracha de Papelaria n°40; feita de borracha natural a partir de latex das seringueiras; aplicavel sobre diversos tipos de superficie e para qualquer graduação de grafite; retangular;  cor branca; caixa com 20 unidades.</t>
  </si>
  <si>
    <t>Caderno capa dura, miolo pautado, costurado 48 folhas. (tipo escolar).</t>
  </si>
  <si>
    <t>Caderno capa dura, miolo pautado, costurado 96 folhas. (tipo escolar).</t>
  </si>
  <si>
    <t>Caderno de caligrafia horizontal - brochura, 40 folhas, capa dura, costurado, estampa infantil unissex.</t>
  </si>
  <si>
    <t xml:space="preserve">Caderno grande, material não reciclado, capa dura, 96 folhas, espiral e folhas pautadas. </t>
  </si>
  <si>
    <r>
      <t xml:space="preserve">Caneta esferográfica </t>
    </r>
    <r>
      <rPr>
        <b/>
        <sz val="11"/>
        <rFont val="Calibri"/>
        <family val="2"/>
      </rPr>
      <t>azul</t>
    </r>
    <r>
      <rPr>
        <sz val="11"/>
        <rFont val="Calibri"/>
        <family val="2"/>
      </rPr>
      <t>, corpo único em acrílico transparente, ponta média com esfera de tungstenio ; corpo sextavado em plástico transparente, com orifício para respiro; carga removível ; tampa cônica ventilada e tampão superior de pressão; protetor plástico entre carga e o corpo da caneta; tamanho com tampa de aproximadamente 15cm; embalagem com dados de identificação do produto e data de validade. Marcas de referência: Faber Castell, BIC, Pentel.</t>
    </r>
  </si>
  <si>
    <r>
      <t xml:space="preserve">Caneta esferográfica </t>
    </r>
    <r>
      <rPr>
        <b/>
        <sz val="11"/>
        <rFont val="Calibri"/>
        <family val="2"/>
      </rPr>
      <t>preta</t>
    </r>
    <r>
      <rPr>
        <sz val="11"/>
        <rFont val="Calibri"/>
        <family val="2"/>
      </rPr>
      <t>, corpo único em acrílico transparente, ponta média com esfera de tungstenio ; corpo sextavado em plástico transparente, com orifício para respiro; carga removível ; tampa cônica ventilada e tampão superior de pressão; protetor plástico entre carga e o corpo da caneta; tamanho com tampa de aproximadamente 15cm; embalagem com dados de identificação do produto e data de validade.Marcas de referência: Faber Castell, BIC, Pentel.</t>
    </r>
  </si>
  <si>
    <r>
      <t xml:space="preserve">Caneta esferográfica </t>
    </r>
    <r>
      <rPr>
        <b/>
        <sz val="11"/>
        <rFont val="Calibri"/>
        <family val="2"/>
      </rPr>
      <t>vermelha</t>
    </r>
    <r>
      <rPr>
        <sz val="11"/>
        <rFont val="Calibri"/>
        <family val="2"/>
      </rPr>
      <t>, com capacidade de escrita acima de 1.500m, corpo único em acrílico transparente, ponta média com esfera de tungstenio ; corpo sextavado em plástico transparente, com orifício para respiro; carga removível ; tampa cônica ventilada e tampão superior de pressão; protetor plástico entre carga e o corpo da caneta; tamanho com tampa de aproximadamente 15cm; embalagem com dados de identificação do produto e data de validade. Marcas de referência: Faber Castell, BIC, Pentel.</t>
    </r>
  </si>
  <si>
    <t>Caneta hidrográfica - material plástico, material ponta feltro, espessura escrita grossa, cores variadas. Caixa com 12 unidades. (alterado)</t>
  </si>
  <si>
    <t xml:space="preserve">Lápis preto 2H, cilíndrico, grafite. </t>
  </si>
  <si>
    <t xml:space="preserve">Caneta para retroprojetor, cor preta, material plástico, corpo cilíndrico, material ponta poliacetato, espessura escrita fina, tinta permanente, ponta de 1 mm. </t>
  </si>
  <si>
    <t>Clipe nº 2/0, de metal galvanizado, com 100 unidades.</t>
  </si>
  <si>
    <t>Clipe nº 4/0, de metal galvanizado, com 50 unidades.</t>
  </si>
  <si>
    <t xml:space="preserve">Clipe nº 6/0, de metal galvanizado, caixa com 50 unidades. </t>
  </si>
  <si>
    <t>Clipe nº 8/0, de metal galvanizado, com 25 unidades.</t>
  </si>
  <si>
    <r>
      <t xml:space="preserve">Cola bastão p/ pistola eletrica - 30cm </t>
    </r>
    <r>
      <rPr>
        <b/>
        <sz val="11"/>
        <rFont val="Calibri"/>
        <family val="2"/>
      </rPr>
      <t xml:space="preserve">- </t>
    </r>
    <r>
      <rPr>
        <sz val="11"/>
        <rFont val="Calibri"/>
        <family val="2"/>
      </rPr>
      <t>grossa p/ pistola grande. Blister com 12 colas.</t>
    </r>
  </si>
  <si>
    <t xml:space="preserve">Dvd+R, 8 x 4,7 GB dados, 120 min, embalagem em papelão, lacrado. Capacidade para gravação de 4,7 GB de dados ou 120 minutos de vídeo em qualidade sp. </t>
  </si>
  <si>
    <t xml:space="preserve">Etiqueta adesiva branca A4, aproximadamente 63,5 x 38,1 mm, caixa com 50 folhas. </t>
  </si>
  <si>
    <t xml:space="preserve">Etiqueta adesiva branca, tamanho carta, 2 colunas com 20 etiquetas, tamanho aproximado 101,6 mm X 25,40 mm (comprimento x largura). Caixa com 100 folhas. </t>
  </si>
  <si>
    <t>Fita adesiva  transparente 12x30 (tipo durex) com boa adesão, resistência à umidade que bom desempenho durante o envelhecimento.</t>
  </si>
  <si>
    <t xml:space="preserve">Folha de E.V.A; medindo 60 x 40 cm; espessura de 2mm; modelo liso, atoxico, sem cheiro, sem furos e/ou manchas; cores variadas. (cores serão definidas no pedido). </t>
  </si>
  <si>
    <t xml:space="preserve">Folha de E.V.A; medindo 60 x 40 cm; espessura de 5mm; modelo liso, atoxico, sem cheiro, sem furos e/ou manchas; cores variadas. (cores serão definidas no pedido). </t>
  </si>
  <si>
    <t xml:space="preserve">Folha de E.V.A; medindo 60 x 40 cm; espessura de 5mm; modelo felpudo, atoxico, sem cheiro, sem furos e/ou manchas; cores variadas. (cores serão definidas no pedido). </t>
  </si>
  <si>
    <t>Giz branco para quadro negro plastificado (não tóxico) -  caixa com 50 palitos</t>
  </si>
  <si>
    <t>Giz colorido para quadro negro plastificado (não tóxico) -  caixa com 50 palitos</t>
  </si>
  <si>
    <t>Giz de cera tipo estaca tamanho grande atóxico cores variadas - caixa com 12.</t>
  </si>
  <si>
    <t>Grafite preto para lapiseira 0,7mm, com 12 minas</t>
  </si>
  <si>
    <t xml:space="preserve">Grampeador de mesa, grande, estrutura metálica durável, para alfinetar e grampear, grampo 26/6, capacidade para até 08 folhas (grampo aberto) e 20 a 25  folhas (grampo fechado), 1ª qualidade </t>
  </si>
  <si>
    <t xml:space="preserve">Grampeador pequeno anatômico,com base de aproximadamente 1cm , estrutura resistente para alfinetar e grampear grampos 26/6 1ª qualidade. (Padrão de qualidade para referência: CIS) </t>
  </si>
  <si>
    <t>Grampo "U" em alumínio,  para arquivo de documentos. Caixa com 50 unidades</t>
  </si>
  <si>
    <t>Grampo galvanizado para grampeador 23/8  (50 folhas) - caixa com  5.000 unidades.</t>
  </si>
  <si>
    <t>Grampo galvanizado para grampeador, 23/10,  (70 folhas) - caixa com 1.000 grampos.</t>
  </si>
  <si>
    <t>Grampo galvanizado 106/6 - Caixa com 3500 unidades.</t>
  </si>
  <si>
    <t>Grampo galvanizado 23/15 (200 folhas), para grampeador (cx c/ 1000)</t>
  </si>
  <si>
    <t>Grampo galvanizado para grampeador 26/6 (até 20 folhas). Caixa com 5000 grampos.</t>
  </si>
  <si>
    <t>Grampo trilho em chapa de flandres, para arquivar documentos. Medidas aproximadas 190x12x60 mm, capacidade para armazenar aproximadamente 300 folhas. Pacote/cx  com 50 unidades.</t>
  </si>
  <si>
    <t>Lâmina (estreita) para estilete  - 9mm, embalagem com 10 unidades</t>
  </si>
  <si>
    <t>Lâmina (larga) para estilete  - 18mm, embalagem com 10 unidades</t>
  </si>
  <si>
    <t>Lápis de colorir - cores variadas - formato sextavado - corpo de madeira - grande, caixa com 12.</t>
  </si>
  <si>
    <t>Lápis preto Nº 2 grafite HB ou F (para escrever), corpo de madeira</t>
  </si>
  <si>
    <t>Livro ata com 200 folhas numeradas</t>
  </si>
  <si>
    <t>Livro ata com 100 folhas numeradas</t>
  </si>
  <si>
    <t>Livro ata com 50 folhas numeradas</t>
  </si>
  <si>
    <t>Livro ponto com 4 assinaturas - 50 folhas</t>
  </si>
  <si>
    <t>Livro protocolo de correspondência - 104 folhas</t>
  </si>
  <si>
    <t>Mídia CD-R gravável velocidade: 1x-52x 80 min 700MB, embalagem lacrada com 50 unidades</t>
  </si>
  <si>
    <t>Mochila escolar infantil , nylon poli 600;(18x8,5x23 m)  cm  tampa superior com bolso e fechamento por ziper; um bolso do lado esquerdo e um do lado direito com duas alcas regulaveis; no formato retangular – feminina</t>
  </si>
  <si>
    <t>Mochila escolar infantil , nylon poli 600;(18x8,5x23 m)  cm  tampa superior com bolso e fechamento por ziper; um bolso do lado esquerdo e um do lado direito com duas alcas regulaveis; no formato retangular – masculina</t>
  </si>
  <si>
    <t>Mouse pad ergonômico, com apoio para pulso em gel, acabamento: face de apoio em borracha antiderrapante, face deslizável em tecido de alta sensibilidade</t>
  </si>
  <si>
    <t xml:space="preserve">Palito de sorvete ponta arredondada,em madeira tratada e seca, reflorestada usado para picolés, artesanatos etc.  Medida do palito: (A x L x P) em cm / 11,6 x 0,8 x 0,01. Pacote com 100 palitos.
</t>
  </si>
  <si>
    <t xml:space="preserve">Papel para impressão formatado - tipo sulfite/apergaminhado/ofício, tamanho (C x L) 297 x 210 mm, gramatura 75g/m², cor colorido, ph alcalino. Pacote com 100 folhas. </t>
  </si>
  <si>
    <t>Papel almaço; pautado, com margem; em papel sulfite, branco; gramatura 75g/m²; medindo 200 x 275mm; pacote com 10 unidades.</t>
  </si>
  <si>
    <t>Papel celofane de papelaria; feito de polipropileno bi-orientado (bopp); fornecido em folha de 20 micron; tamanho 85,0 x 100 cm; cores diversas.</t>
  </si>
  <si>
    <t>Papel contact transparente, rolo com 10 metros</t>
  </si>
  <si>
    <t>Papel crepom cores variadas acondicionados em caixas com 20 rolos. (alterado)</t>
  </si>
  <si>
    <t>Papel de seda; medindo (48x60)cm, pesando 20g/m2; (cores sortidas).</t>
  </si>
  <si>
    <t>Pasta  L cristal tranparente em polipropileno  ou similar 0,15 micron, resistente, tamanho A4.</t>
  </si>
  <si>
    <t>Pasta  transparente c/ abas e elástico tam. ofício lombo estreito</t>
  </si>
  <si>
    <r>
      <t>Pasta arquivo, material papelão prensado c/ revestimento polipropileno,</t>
    </r>
    <r>
      <rPr>
        <b/>
        <sz val="11"/>
        <rFont val="Calibri"/>
        <family val="2"/>
      </rPr>
      <t xml:space="preserve"> tipo AZ</t>
    </r>
    <r>
      <rPr>
        <sz val="11"/>
        <rFont val="Calibri"/>
        <family val="2"/>
      </rPr>
      <t xml:space="preserve">, largura 285 mm, altura 345 mm, lombada 73 mm, cor preta. </t>
    </r>
  </si>
  <si>
    <t xml:space="preserve">Pasta arquivo, material papelão, tipo Az, lombada estreita, tamanho ofício, cor preta. </t>
  </si>
  <si>
    <t xml:space="preserve">Pasta catálogo c/50 envelopes, tam. 245x335x20mm aprox. </t>
  </si>
  <si>
    <t>Pasta em papel cartão duplo, verde, amarelo, preta, azul, vermelha (cor a ser definida no pedido), gramatura 120g com aba e elástico, tamanho 25x35cm aproximadamente</t>
  </si>
  <si>
    <t>Pasta polionda tamanho ofício com alça</t>
  </si>
  <si>
    <t xml:space="preserve">Pasta sanfonada transparente, A4 31 divisórias,  azul, cristal ou fume </t>
  </si>
  <si>
    <t>Pasta transparente c/abas e elástico tamanho ofício</t>
  </si>
  <si>
    <t>Percevejo niquelado (cx c/ 100 unidades)</t>
  </si>
  <si>
    <t>Perfurador de papel p/ até 10 folhas de papel 75g/m², em metal com margeador metálico ajustável. Pinos perfuradores em aço, perfeitamente alinhados e afiados</t>
  </si>
  <si>
    <t>Perfurador de papel p/ até 50 folhas de papel 75g/m², em metal com margeador metálico ajustável. Pinos perfuradores em aço, perfeitamente alinhados e afiados</t>
  </si>
  <si>
    <t>Pilha alcalina  C - média</t>
  </si>
  <si>
    <t xml:space="preserve">Pincel artístico - tamanho n° 20 </t>
  </si>
  <si>
    <t>Pincel atômico azul com ponta chanfrada indeformável</t>
  </si>
  <si>
    <t xml:space="preserve">Pincel marcador para quadro branco, material plástico, tipo ponta feltro, tipo carga recarregável, cor tinta preto. </t>
  </si>
  <si>
    <t xml:space="preserve">Pincel marcador para quadro branco, material plástico, tipo ponta feltro, tipo carga recarregável, cor tinta verde. </t>
  </si>
  <si>
    <t xml:space="preserve">Pincel marcador para quadro branco, material plástico, tipo ponta feltro, tipo carga recarregável, cor tinta vermelho. </t>
  </si>
  <si>
    <t xml:space="preserve">Pincel marcador para quadro branco, material plástico, tipo ponta feltro, tipo carga recarregável, cor tinta azul. </t>
  </si>
  <si>
    <t>Pincel para pintura, com pelo sintetico, cabo longo em madeira, no formato chanfrado. Número 10.</t>
  </si>
  <si>
    <t>Pincel para pintura, com pelo sintetico, cabo longo em madeira, no formato chanfrado. Número 4.</t>
  </si>
  <si>
    <t>Pincel para pintura, com pelo sintetico, cabo longo em madeira, no formato chanfrado. Número 8.</t>
  </si>
  <si>
    <t>Pistola elétrica /cola quente tamanho grande - cabo plástico - 220 volts</t>
  </si>
  <si>
    <t>Placa de isopor branca em EPS, dimensões 100 cm X 50 cm X 15 mm.</t>
  </si>
  <si>
    <t>Porta canetas/clipes/lembrete em acrílico/plástico cristal resistente, de boa qualidade</t>
  </si>
  <si>
    <t>Prancheta em acrílico, A4, c/ prendedor de metal</t>
  </si>
  <si>
    <t>Prancheta em eucatex ou MDF - A4 c/ prendedor de metal</t>
  </si>
  <si>
    <t>Prendedor de roupas - material plástico com 12 unidades.</t>
  </si>
  <si>
    <t xml:space="preserve">Quadro branco 60X90 cm (altura x largura) - para escrita com marcador apagável a seco, confeccionado em chapa de fibra branca resinada ,moldura em alumínio, com suporte para apagador (acessório para instalação: buxa e parafusos para fixação incluso) </t>
  </si>
  <si>
    <t xml:space="preserve">Quadro magnético para recados,  no tamanho aproximado de 60x90 cm </t>
  </si>
  <si>
    <t>Recarga Toner HP Laser Jet 1010, HP 1012, HP 1015, HP 1018, HP 1020, HP 1022, HP 1022N, HP 1022NW, HP 3015, HP 3020, HP 3030, HP 3050, HP 3050N, HP 3052, HP 3055N, HP 3055NF, HP 1319F, HP M 1319F, HP M1319F, HP M-1319F, HP M1005, HP M-1005, HP M1005MFP. Uso em Cartuchos de Toner HP Q2612A, Q-2612A, Q2612. Rendimento médio de 20.000 impressões com 5% de cobertura na folha.</t>
  </si>
  <si>
    <t>Recarga Toner compatível com impressora HP, laser Jet M 1212NF</t>
  </si>
  <si>
    <t xml:space="preserve">Toner HP MFP125A </t>
  </si>
  <si>
    <t>Recarga Toner para uso em cartuchos HP laser jet pro MFP M127</t>
  </si>
  <si>
    <t>Régua cristal 30 cm</t>
  </si>
  <si>
    <t>Saco plástico ofício 4 furos, para pasta catálogo (pacote com 10 unidades).</t>
  </si>
  <si>
    <t>Suporte para monitor, modular, retangular, ajustável (4 níveis de ajuste) mínimo 4,5 cm, máximo 17 cm; dimensões 33x27x7</t>
  </si>
  <si>
    <t>Suporte regulável para notebook, compatível para todos os tipos de equipamentos com as dimensões aproximadas do produto (cm) - AxLxP 29x24x2cm, peso líq. aproximado do produto 240g, garantia do fornecedor 12 meses.</t>
  </si>
  <si>
    <t>Tinta decorativa glitter/relevo - não tóxica - soluvel em água 35ml - cores váriadas</t>
  </si>
  <si>
    <t>Tinta guache 15ml, cores variadas soluvel em água, acondicionada em caixa c/ 12 unidades</t>
  </si>
  <si>
    <t>TNT - Cor preta, bobina de 50 metros, 100% polipropileno, 1,40cm de largura (um metro e quarenta de largura) 45G/M.</t>
  </si>
  <si>
    <t xml:space="preserve">TNT - Cor laranja 100% polipropileno, medindo 140 cm de largura, com gramatura aproximada de 45g/m, em cor branca, bobina de 50 metros.
</t>
  </si>
  <si>
    <t>TNT - Cor azul escuro , 100% polipropileno , em bobinas  com 50 metros  1,40cm de largura (um metro e quarenta de largura) 45G/M.</t>
  </si>
  <si>
    <t xml:space="preserve">TNT - Cor verde bandeira , bobina de 50 metros,  100% polipropileno , em bobinas  c 1,40cm de largura (um metro e quarenta de largura) 45G/M  </t>
  </si>
  <si>
    <t>TNT - Cor verde limão , bobina de 50 metros, 100% polipropileno, 1,40cm de largura (um metro e quarenta de largura)  45G/M</t>
  </si>
  <si>
    <t>TNT - Cor vermelho, bobina de 50 metros propileno, em bobinas  com 50 metros  1,40cm de largura (um metro e quarenta de lagura)  45G/M</t>
  </si>
  <si>
    <t>TNT -  Cor azul claro, 100% polipropileno , em bobinas  com 50 metros,  1,40cm de largura (um metro e quarenta de largura) 45G/M.</t>
  </si>
  <si>
    <t>TNT - Cor amarelo, bobina de 50 metros, 100% polipropileno , em bobinas  com 50 metros  1,40cm de largura (um metro e quarenta de lagura) 45G/M</t>
  </si>
  <si>
    <t>TNT - Cor amarelo bandeira, 100% polipropileno , em bobinas  com 50 metros  1,40cm de largura (um metro e quarenta de largura) 45G/M.</t>
  </si>
  <si>
    <t>TNT - Cor branca, 100% polipropileno, em bobinas  com 50 metros,  1,40cm de largura (um metro e quarenta de largura) 45G/M.</t>
  </si>
  <si>
    <t>TNT - Cor lilás, 100% polipropileno, em bobinas  com 50 metros,  1,40cm de largura (um metro e quarenta de largura) 45G/M.</t>
  </si>
  <si>
    <t>Toner preto original HP122 XL para impressora HP 1000/3050</t>
  </si>
  <si>
    <t>Verniz artistico; acrílico fosco, atóxico, composto de verniz base d'água, resinas acrílicas especiais e aditivos, acabamento e proteção em tela, madeira, papel, cortica, cerâmica, gesso e isopor, incolor, frasco de 100 ml, com nome do fabricante, lote e validade.</t>
  </si>
  <si>
    <t xml:space="preserve">Envelope, material kraft, tamanho (C X L) 250 X 350 Mm aproximadamente, cor parda, gramatura 80 G/M2 aprox. </t>
  </si>
  <si>
    <t>Caixa para arquivo morto papelão kraft, tamanho ofício, gramatura 490g</t>
  </si>
  <si>
    <t xml:space="preserve">Toner ML1665 </t>
  </si>
  <si>
    <t>Recarga para Toner compatível com impressora HP laser jet 1102, alta qualidade.</t>
  </si>
  <si>
    <t>Quantidade Prefeitura</t>
  </si>
  <si>
    <t>Valor total cada item</t>
  </si>
  <si>
    <t>,</t>
  </si>
  <si>
    <t>Bobina kraft fibra longa não reciclado, gramatura 80g, mínimo 90 cm largura x 180m. (alterado)</t>
  </si>
  <si>
    <t>Imã para mural. Pacote com no mínimo 12 unidades.</t>
  </si>
  <si>
    <t>Estojo para lápis escolar adulto unissex</t>
  </si>
  <si>
    <t>Mochila escolar - material lona algodão, cores variadas, para material escolar, altura x largura aprox 32 x 32, profundidade 10 cm, saco, com bolso externo, unissex (alterado)</t>
  </si>
  <si>
    <t>Prefeitura Municipal de São Joaquim - SC</t>
  </si>
  <si>
    <t>CNPJ: 82.561.093/0001-98</t>
  </si>
  <si>
    <t>Secretaria Municipal de Administração</t>
  </si>
  <si>
    <t>Diretoria de Compras</t>
  </si>
  <si>
    <t xml:space="preserve">Valor ata/média 2021 </t>
  </si>
  <si>
    <t>Valor ata/média 2021 atualizado pelo ipca</t>
  </si>
  <si>
    <t>MOLHA DEDOS MATERIAL BASE E TAMPA EM PLÁSTICO, CARGA EM MASSA ACONDICIONADA E ESPUMA NO FUNDO PARA ADERÊNCIA</t>
  </si>
  <si>
    <t>CAIXA PARA CORRESPONDÊNCIA ARTICULAVEL TRIPLA CRISTAL TAMANHO OFICIO</t>
  </si>
  <si>
    <t xml:space="preserve">Pasta com elástico, lombo 5,5cm, transparente, tamanho 355mmX246mmX55mm, kit com 10 unidades </t>
  </si>
  <si>
    <t>Kit c/ 10</t>
  </si>
  <si>
    <t>Carimbo Numerador automático sequencial com 6 dígitos Numeração Sequencial Automática; com opção de programar as sequências de repetição dos números desejados .(0, 1, 2, 3, 4, ) ; Função Supressão de Dígitos: (Elimina dígitos não desejados); auto entintamento ; Medida da Impressão aproximada : 5mmx21mm.</t>
  </si>
  <si>
    <t>Planilha quantitativa e orçamentária</t>
  </si>
  <si>
    <t>Sec. Administração 5, 5000</t>
  </si>
  <si>
    <t>Sec. Gabinete 2, 5000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</si>
</sst>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R$-416]\ * #,##0.00_-;\-[$R$-416]\ * #,##0.00_-;_-[$R$-416]\ * &quot;-&quot;??_-;_-@_-"/>
    <numFmt numFmtId="165" formatCode="&quot;R$&quot;\ #,##0.00"/>
  </numFmts>
  <fonts count="28" x14ac:knownFonts="1">
    <font>
      <sz val="11"/>
      <color theme="1"/>
      <name val="Calibri"/>
      <family val="2"/>
      <scheme val="minor"/>
    </font>
    <font>
      <sz val="10"/>
      <name val="Arial"/>
      <family val="2"/>
    </font>
    <font>
      <sz val="11"/>
      <color indexed="8"/>
      <name val="Calibri"/>
      <family val="2"/>
      <charset val="1"/>
    </font>
    <font>
      <sz val="9"/>
      <color indexed="81"/>
      <name val="Tahoma"/>
      <family val="2"/>
    </font>
    <font>
      <b/>
      <sz val="9"/>
      <color indexed="81"/>
      <name val="Tahoma"/>
      <family val="2"/>
    </font>
    <font>
      <u/>
      <sz val="11"/>
      <color theme="10"/>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9.5"/>
      <name val="Calibri"/>
      <family val="2"/>
      <scheme val="minor"/>
    </font>
    <font>
      <sz val="9.5"/>
      <name val="Calibri"/>
      <family val="2"/>
      <scheme val="minor"/>
    </font>
    <font>
      <sz val="9.5"/>
      <name val="Arial"/>
      <family val="2"/>
    </font>
    <font>
      <b/>
      <sz val="9"/>
      <name val="Times New Roman"/>
      <family val="1"/>
    </font>
    <font>
      <b/>
      <sz val="9"/>
      <name val="Calibri"/>
      <family val="2"/>
      <scheme val="minor"/>
    </font>
    <font>
      <sz val="11"/>
      <name val="Calibri"/>
      <family val="2"/>
      <scheme val="minor"/>
    </font>
    <font>
      <sz val="11"/>
      <color rgb="FFFF0000"/>
      <name val="Calibri"/>
      <family val="2"/>
      <scheme val="minor"/>
    </font>
    <font>
      <sz val="10"/>
      <name val="Calibri"/>
      <family val="2"/>
      <scheme val="minor"/>
    </font>
    <font>
      <b/>
      <sz val="10"/>
      <name val="Calibri"/>
      <family val="2"/>
      <scheme val="minor"/>
    </font>
    <font>
      <sz val="11"/>
      <color theme="1"/>
      <name val="Calibri"/>
      <family val="2"/>
      <scheme val="minor"/>
    </font>
    <font>
      <b/>
      <sz val="11"/>
      <name val="Calibri"/>
      <family val="2"/>
      <scheme val="minor"/>
    </font>
    <font>
      <b/>
      <sz val="11"/>
      <name val="Calibri"/>
      <family val="2"/>
    </font>
    <font>
      <sz val="11"/>
      <name val="Calibri"/>
      <family val="2"/>
    </font>
    <font>
      <sz val="14"/>
      <name val="Calibri"/>
      <family val="2"/>
      <scheme val="minor"/>
    </font>
    <font>
      <sz val="11"/>
      <name val="Arial Black"/>
      <family val="2"/>
    </font>
    <font>
      <sz val="9"/>
      <name val="Arial Black"/>
      <family val="2"/>
    </font>
    <font>
      <sz val="11"/>
      <name val="Calibri"/>
      <family val="2"/>
      <charset val="1"/>
      <scheme val="minor"/>
    </font>
    <font>
      <sz val="11"/>
      <color rgb="FF00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1" fillId="0" borderId="0"/>
    <xf numFmtId="0" fontId="2" fillId="0" borderId="0"/>
    <xf numFmtId="0" fontId="1" fillId="0" borderId="0"/>
    <xf numFmtId="0" fontId="5" fillId="0" borderId="0" applyNumberFormat="0" applyFill="0" applyBorder="0" applyAlignment="0" applyProtection="0"/>
    <xf numFmtId="0" fontId="19" fillId="0" borderId="0"/>
  </cellStyleXfs>
  <cellXfs count="223">
    <xf numFmtId="0" fontId="0" fillId="0" borderId="0" xfId="0"/>
    <xf numFmtId="0" fontId="0" fillId="0" borderId="0" xfId="0"/>
    <xf numFmtId="0" fontId="0" fillId="0" borderId="0" xfId="0" applyAlignment="1">
      <alignment wrapText="1"/>
    </xf>
    <xf numFmtId="0" fontId="6" fillId="0" borderId="1" xfId="0" applyFont="1" applyBorder="1"/>
    <xf numFmtId="0" fontId="6" fillId="2" borderId="1" xfId="1" applyFont="1" applyFill="1"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wrapText="1"/>
    </xf>
    <xf numFmtId="0" fontId="6" fillId="0" borderId="1" xfId="0" applyFont="1" applyFill="1" applyBorder="1" applyAlignment="1">
      <alignment horizontal="center" wrapText="1"/>
    </xf>
    <xf numFmtId="0" fontId="7" fillId="0" borderId="1" xfId="0" applyFont="1" applyBorder="1"/>
    <xf numFmtId="0" fontId="7" fillId="0" borderId="1" xfId="0" applyFont="1" applyBorder="1" applyAlignment="1">
      <alignment horizontal="center"/>
    </xf>
    <xf numFmtId="0" fontId="8" fillId="0" borderId="1" xfId="0" applyFont="1" applyBorder="1" applyAlignment="1">
      <alignment horizontal="left" vertical="top" wrapText="1"/>
    </xf>
    <xf numFmtId="0" fontId="8" fillId="2" borderId="1" xfId="1" applyFont="1" applyFill="1" applyBorder="1" applyAlignment="1">
      <alignment horizontal="left" vertical="top" wrapText="1"/>
    </xf>
    <xf numFmtId="0" fontId="8" fillId="0" borderId="1" xfId="2" applyFont="1" applyBorder="1" applyAlignment="1">
      <alignment horizontal="left" vertical="top" wrapText="1"/>
    </xf>
    <xf numFmtId="0" fontId="8" fillId="0" borderId="1" xfId="0" applyFont="1" applyFill="1" applyBorder="1" applyAlignment="1">
      <alignment vertical="top" wrapText="1"/>
    </xf>
    <xf numFmtId="0" fontId="7" fillId="0" borderId="1" xfId="0" applyFont="1" applyBorder="1" applyAlignment="1">
      <alignment horizontal="center" wrapText="1"/>
    </xf>
    <xf numFmtId="0" fontId="8" fillId="0" borderId="1" xfId="0" applyFont="1" applyFill="1" applyBorder="1" applyAlignment="1">
      <alignment horizontal="left" vertical="top" wrapText="1"/>
    </xf>
    <xf numFmtId="0" fontId="8" fillId="0" borderId="1" xfId="0" applyFont="1" applyBorder="1" applyAlignment="1">
      <alignment vertical="top" wrapText="1"/>
    </xf>
    <xf numFmtId="0" fontId="8" fillId="0" borderId="1" xfId="2" applyFont="1" applyFill="1" applyBorder="1" applyAlignment="1">
      <alignment horizontal="left" vertical="top" wrapText="1"/>
    </xf>
    <xf numFmtId="0" fontId="7" fillId="0" borderId="1" xfId="0" applyFont="1" applyBorder="1" applyAlignment="1">
      <alignment vertical="top" wrapText="1"/>
    </xf>
    <xf numFmtId="0" fontId="7" fillId="0" borderId="0" xfId="0" applyFont="1"/>
    <xf numFmtId="0" fontId="7" fillId="0" borderId="0" xfId="0" applyFont="1" applyAlignment="1">
      <alignment vertical="top" wrapText="1"/>
    </xf>
    <xf numFmtId="0" fontId="7" fillId="0" borderId="0" xfId="0" applyFont="1" applyAlignment="1">
      <alignment horizontal="center"/>
    </xf>
    <xf numFmtId="0" fontId="8" fillId="0" borderId="0" xfId="0" applyFont="1" applyAlignment="1">
      <alignment vertical="top" wrapText="1"/>
    </xf>
    <xf numFmtId="0" fontId="8" fillId="0" borderId="1" xfId="0" applyFont="1" applyBorder="1"/>
    <xf numFmtId="0" fontId="8" fillId="0" borderId="0" xfId="0" applyFont="1"/>
    <xf numFmtId="0" fontId="8" fillId="0" borderId="0" xfId="0" applyFont="1" applyAlignment="1">
      <alignment horizontal="center"/>
    </xf>
    <xf numFmtId="0" fontId="6" fillId="0" borderId="1" xfId="0" applyFont="1" applyBorder="1" applyAlignment="1">
      <alignment wrapText="1"/>
    </xf>
    <xf numFmtId="0" fontId="7" fillId="0" borderId="1" xfId="0" applyFont="1" applyBorder="1" applyAlignment="1">
      <alignment wrapText="1"/>
    </xf>
    <xf numFmtId="0" fontId="8" fillId="0" borderId="1" xfId="0" applyFont="1" applyBorder="1" applyAlignment="1">
      <alignment wrapText="1"/>
    </xf>
    <xf numFmtId="43" fontId="11" fillId="0" borderId="0" xfId="0" applyNumberFormat="1" applyFont="1" applyBorder="1" applyAlignment="1">
      <alignment vertical="top" wrapText="1"/>
    </xf>
    <xf numFmtId="0" fontId="0" fillId="0" borderId="1" xfId="0" applyBorder="1"/>
    <xf numFmtId="0" fontId="0" fillId="0" borderId="1" xfId="0" applyBorder="1" applyAlignment="1">
      <alignment vertical="top" wrapText="1"/>
    </xf>
    <xf numFmtId="0" fontId="0" fillId="0" borderId="0" xfId="0" applyBorder="1"/>
    <xf numFmtId="0" fontId="13" fillId="0" borderId="1" xfId="3" applyFont="1" applyBorder="1" applyAlignment="1">
      <alignment horizontal="center" vertical="center" wrapText="1"/>
    </xf>
    <xf numFmtId="0" fontId="0" fillId="3" borderId="1" xfId="0" applyFill="1" applyBorder="1"/>
    <xf numFmtId="0" fontId="0" fillId="3" borderId="0" xfId="0" applyFill="1"/>
    <xf numFmtId="0" fontId="6" fillId="2" borderId="1" xfId="1" applyFont="1" applyFill="1" applyBorder="1" applyAlignment="1">
      <alignment horizontal="left" vertical="top" wrapText="1"/>
    </xf>
    <xf numFmtId="0" fontId="7" fillId="0" borderId="1"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xf>
    <xf numFmtId="0" fontId="9" fillId="2" borderId="2" xfId="1" applyFont="1" applyFill="1" applyBorder="1" applyAlignment="1">
      <alignment horizontal="center" vertical="center" wrapText="1"/>
    </xf>
    <xf numFmtId="0" fontId="6" fillId="0" borderId="1" xfId="0" applyFont="1" applyBorder="1" applyAlignment="1">
      <alignment horizontal="center" vertical="center" wrapText="1"/>
    </xf>
    <xf numFmtId="43" fontId="14" fillId="0" borderId="1" xfId="0" applyNumberFormat="1" applyFont="1" applyBorder="1" applyAlignment="1">
      <alignment vertical="center" wrapText="1"/>
    </xf>
    <xf numFmtId="0" fontId="14" fillId="0" borderId="1" xfId="0" applyFont="1" applyBorder="1" applyAlignment="1">
      <alignment vertical="center" wrapText="1"/>
    </xf>
    <xf numFmtId="3" fontId="0" fillId="3" borderId="1" xfId="0" applyNumberFormat="1" applyFill="1" applyBorder="1"/>
    <xf numFmtId="0" fontId="15" fillId="3" borderId="1" xfId="0" applyFont="1" applyFill="1" applyBorder="1"/>
    <xf numFmtId="0" fontId="15" fillId="3" borderId="0" xfId="0" applyFont="1" applyFill="1"/>
    <xf numFmtId="0" fontId="0" fillId="0" borderId="7" xfId="0" applyBorder="1"/>
    <xf numFmtId="0" fontId="8" fillId="0" borderId="7" xfId="0" applyFont="1" applyBorder="1" applyAlignment="1">
      <alignment vertical="top" wrapText="1"/>
    </xf>
    <xf numFmtId="0" fontId="0" fillId="3" borderId="8" xfId="0" applyFill="1" applyBorder="1"/>
    <xf numFmtId="0" fontId="8" fillId="3" borderId="1" xfId="0" applyFont="1" applyFill="1" applyBorder="1" applyAlignment="1">
      <alignment vertical="top" wrapText="1"/>
    </xf>
    <xf numFmtId="0" fontId="0" fillId="3" borderId="7" xfId="0" applyFill="1" applyBorder="1"/>
    <xf numFmtId="0" fontId="8" fillId="3" borderId="7" xfId="0" applyFont="1" applyFill="1" applyBorder="1" applyAlignment="1">
      <alignment vertical="top" wrapText="1"/>
    </xf>
    <xf numFmtId="0" fontId="0" fillId="0" borderId="1" xfId="0" applyFill="1" applyBorder="1"/>
    <xf numFmtId="0" fontId="0" fillId="0" borderId="0" xfId="0" applyFill="1"/>
    <xf numFmtId="0" fontId="12" fillId="0" borderId="6" xfId="1" applyFont="1" applyFill="1" applyBorder="1" applyAlignment="1">
      <alignment horizontal="center" vertical="center" wrapText="1"/>
    </xf>
    <xf numFmtId="0" fontId="7" fillId="6" borderId="1" xfId="0" applyFont="1" applyFill="1" applyBorder="1" applyAlignment="1">
      <alignment wrapText="1"/>
    </xf>
    <xf numFmtId="0" fontId="8" fillId="6" borderId="1" xfId="1" applyFont="1" applyFill="1" applyBorder="1" applyAlignment="1">
      <alignment horizontal="left" vertical="top" wrapText="1"/>
    </xf>
    <xf numFmtId="0" fontId="7" fillId="6" borderId="1" xfId="0" applyFont="1" applyFill="1" applyBorder="1" applyAlignment="1">
      <alignment horizontal="center" wrapText="1"/>
    </xf>
    <xf numFmtId="0" fontId="0" fillId="6" borderId="1" xfId="0" applyFill="1" applyBorder="1"/>
    <xf numFmtId="0" fontId="0" fillId="6" borderId="7" xfId="0" applyFill="1" applyBorder="1"/>
    <xf numFmtId="0" fontId="0" fillId="6" borderId="8" xfId="0" applyFill="1" applyBorder="1"/>
    <xf numFmtId="0" fontId="15" fillId="6" borderId="1" xfId="0" applyFont="1" applyFill="1" applyBorder="1"/>
    <xf numFmtId="0" fontId="0" fillId="6" borderId="0" xfId="0" applyFill="1"/>
    <xf numFmtId="164" fontId="6" fillId="0" borderId="1" xfId="0" applyNumberFormat="1" applyFont="1" applyBorder="1" applyAlignment="1">
      <alignment horizontal="center"/>
    </xf>
    <xf numFmtId="164" fontId="7" fillId="0" borderId="1" xfId="0" applyNumberFormat="1" applyFont="1" applyBorder="1" applyAlignment="1">
      <alignment horizontal="center"/>
    </xf>
    <xf numFmtId="164" fontId="7" fillId="0" borderId="1" xfId="0" applyNumberFormat="1" applyFont="1" applyBorder="1" applyAlignment="1">
      <alignment horizontal="center" wrapText="1"/>
    </xf>
    <xf numFmtId="164" fontId="7" fillId="0" borderId="1" xfId="0" applyNumberFormat="1" applyFont="1" applyBorder="1"/>
    <xf numFmtId="164" fontId="8" fillId="0" borderId="1" xfId="0" applyNumberFormat="1" applyFont="1" applyBorder="1"/>
    <xf numFmtId="164" fontId="8" fillId="0" borderId="1" xfId="0" applyNumberFormat="1" applyFont="1" applyBorder="1" applyAlignment="1">
      <alignment vertical="top" wrapText="1"/>
    </xf>
    <xf numFmtId="164" fontId="0" fillId="0" borderId="1" xfId="0" applyNumberFormat="1" applyBorder="1"/>
    <xf numFmtId="164" fontId="8" fillId="0" borderId="0" xfId="0" applyNumberFormat="1" applyFont="1" applyAlignment="1">
      <alignment horizontal="center"/>
    </xf>
    <xf numFmtId="164" fontId="7" fillId="0" borderId="0" xfId="0" applyNumberFormat="1" applyFont="1" applyAlignment="1">
      <alignment horizontal="center"/>
    </xf>
    <xf numFmtId="0" fontId="7" fillId="7" borderId="1" xfId="0" applyFont="1" applyFill="1" applyBorder="1" applyAlignment="1">
      <alignment wrapText="1"/>
    </xf>
    <xf numFmtId="0" fontId="8" fillId="7" borderId="1" xfId="1" applyFont="1" applyFill="1" applyBorder="1" applyAlignment="1">
      <alignment horizontal="left" vertical="top" wrapText="1"/>
    </xf>
    <xf numFmtId="0" fontId="7" fillId="7" borderId="1" xfId="0" applyFont="1" applyFill="1" applyBorder="1" applyAlignment="1">
      <alignment horizontal="center" wrapText="1"/>
    </xf>
    <xf numFmtId="0" fontId="0" fillId="7" borderId="1" xfId="0" applyFill="1" applyBorder="1"/>
    <xf numFmtId="0" fontId="0" fillId="7" borderId="7" xfId="0" applyFill="1" applyBorder="1"/>
    <xf numFmtId="0" fontId="0" fillId="7" borderId="8" xfId="0" applyFill="1" applyBorder="1"/>
    <xf numFmtId="0" fontId="15" fillId="7" borderId="1" xfId="0" applyFont="1" applyFill="1" applyBorder="1"/>
    <xf numFmtId="0" fontId="0" fillId="7" borderId="0" xfId="0" applyFill="1"/>
    <xf numFmtId="0" fontId="8" fillId="7" borderId="1" xfId="0" applyFont="1" applyFill="1" applyBorder="1" applyAlignment="1">
      <alignment horizontal="left" vertical="top" wrapText="1"/>
    </xf>
    <xf numFmtId="0" fontId="8" fillId="6" borderId="1" xfId="2" applyFont="1" applyFill="1" applyBorder="1" applyAlignment="1">
      <alignment horizontal="left" vertical="top" wrapText="1"/>
    </xf>
    <xf numFmtId="0" fontId="8" fillId="6" borderId="1" xfId="0" applyFont="1" applyFill="1" applyBorder="1" applyAlignment="1">
      <alignment horizontal="left" vertical="top" wrapText="1"/>
    </xf>
    <xf numFmtId="3" fontId="0" fillId="6" borderId="1" xfId="0" applyNumberFormat="1" applyFill="1" applyBorder="1"/>
    <xf numFmtId="0" fontId="8" fillId="0" borderId="0" xfId="0" applyFont="1" applyFill="1" applyBorder="1" applyAlignment="1">
      <alignment horizontal="left" vertical="top" wrapText="1"/>
    </xf>
    <xf numFmtId="0" fontId="8" fillId="2" borderId="4" xfId="1" applyFont="1" applyFill="1" applyBorder="1" applyAlignment="1">
      <alignment horizontal="left" vertical="top" wrapText="1"/>
    </xf>
    <xf numFmtId="0" fontId="8" fillId="0" borderId="1" xfId="4" applyFont="1" applyBorder="1" applyAlignment="1">
      <alignment horizontal="left" vertical="top" wrapText="1"/>
    </xf>
    <xf numFmtId="0" fontId="8" fillId="0" borderId="3" xfId="0" applyFont="1" applyBorder="1" applyAlignment="1">
      <alignment horizontal="left" vertical="top" wrapText="1"/>
    </xf>
    <xf numFmtId="0" fontId="8" fillId="2" borderId="0" xfId="1" applyFont="1" applyFill="1" applyBorder="1" applyAlignment="1">
      <alignment horizontal="left" vertical="top" wrapText="1"/>
    </xf>
    <xf numFmtId="0" fontId="16" fillId="0" borderId="0" xfId="0" applyFont="1" applyFill="1"/>
    <xf numFmtId="0" fontId="7" fillId="7" borderId="1" xfId="0" applyFont="1" applyFill="1" applyBorder="1" applyAlignment="1">
      <alignment horizontal="right" wrapText="1"/>
    </xf>
    <xf numFmtId="0" fontId="8" fillId="7" borderId="2" xfId="1" applyFont="1" applyFill="1" applyBorder="1" applyAlignment="1">
      <alignment horizontal="left" vertical="top" wrapText="1"/>
    </xf>
    <xf numFmtId="0" fontId="0" fillId="7" borderId="0" xfId="0" applyFill="1" applyAlignment="1">
      <alignment horizontal="right"/>
    </xf>
    <xf numFmtId="0" fontId="7" fillId="7" borderId="1" xfId="0" applyFont="1" applyFill="1" applyBorder="1" applyAlignment="1">
      <alignment horizontal="center" vertical="center" wrapText="1"/>
    </xf>
    <xf numFmtId="0" fontId="13" fillId="7" borderId="1" xfId="3" applyFont="1" applyFill="1" applyBorder="1" applyAlignment="1">
      <alignment horizontal="right" vertical="center" wrapText="1"/>
    </xf>
    <xf numFmtId="0" fontId="13" fillId="7" borderId="7" xfId="3" applyFont="1" applyFill="1" applyBorder="1" applyAlignment="1">
      <alignment horizontal="right" vertical="center" wrapText="1"/>
    </xf>
    <xf numFmtId="0" fontId="13" fillId="7" borderId="8" xfId="3" applyFont="1" applyFill="1" applyBorder="1" applyAlignment="1">
      <alignment horizontal="right" vertical="center" wrapText="1"/>
    </xf>
    <xf numFmtId="0" fontId="14" fillId="7" borderId="1" xfId="0" applyFont="1" applyFill="1" applyBorder="1" applyAlignment="1">
      <alignment horizontal="right" wrapText="1"/>
    </xf>
    <xf numFmtId="0" fontId="7" fillId="7" borderId="10" xfId="0" applyFont="1" applyFill="1" applyBorder="1" applyAlignment="1">
      <alignment wrapText="1"/>
    </xf>
    <xf numFmtId="0" fontId="8" fillId="7" borderId="10" xfId="2" applyFont="1" applyFill="1" applyBorder="1" applyAlignment="1">
      <alignment horizontal="left" vertical="top" wrapText="1"/>
    </xf>
    <xf numFmtId="0" fontId="7" fillId="7" borderId="10" xfId="0" applyFont="1" applyFill="1" applyBorder="1" applyAlignment="1">
      <alignment horizontal="center" wrapText="1"/>
    </xf>
    <xf numFmtId="0" fontId="0" fillId="7" borderId="10" xfId="0" applyFill="1" applyBorder="1"/>
    <xf numFmtId="0" fontId="0" fillId="7" borderId="11" xfId="0" applyFill="1" applyBorder="1"/>
    <xf numFmtId="0" fontId="0" fillId="7" borderId="12" xfId="0" applyFill="1" applyBorder="1"/>
    <xf numFmtId="0" fontId="15" fillId="7" borderId="10" xfId="0" applyFont="1" applyFill="1" applyBorder="1"/>
    <xf numFmtId="0" fontId="0" fillId="7" borderId="0" xfId="0" applyFill="1" applyBorder="1"/>
    <xf numFmtId="0" fontId="7" fillId="7" borderId="2" xfId="0" applyFont="1" applyFill="1" applyBorder="1" applyAlignment="1">
      <alignment wrapText="1"/>
    </xf>
    <xf numFmtId="0" fontId="8" fillId="7" borderId="2" xfId="0" applyFont="1" applyFill="1" applyBorder="1" applyAlignment="1">
      <alignment horizontal="left" vertical="top" wrapText="1"/>
    </xf>
    <xf numFmtId="0" fontId="7" fillId="7" borderId="2" xfId="0" applyFont="1" applyFill="1" applyBorder="1" applyAlignment="1">
      <alignment horizontal="center" wrapText="1"/>
    </xf>
    <xf numFmtId="0" fontId="0" fillId="7" borderId="2" xfId="0" applyFill="1" applyBorder="1"/>
    <xf numFmtId="0" fontId="0" fillId="7" borderId="9" xfId="0" applyFill="1" applyBorder="1"/>
    <xf numFmtId="0" fontId="0" fillId="7" borderId="13" xfId="0" applyFill="1" applyBorder="1"/>
    <xf numFmtId="0" fontId="15" fillId="7" borderId="2" xfId="0" applyFont="1" applyFill="1" applyBorder="1"/>
    <xf numFmtId="0" fontId="16" fillId="7" borderId="0" xfId="0" applyFont="1" applyFill="1"/>
    <xf numFmtId="0" fontId="0" fillId="7" borderId="1" xfId="0" applyFill="1" applyBorder="1" applyAlignment="1">
      <alignment wrapText="1"/>
    </xf>
    <xf numFmtId="0" fontId="7" fillId="7" borderId="1" xfId="0" applyFont="1" applyFill="1" applyBorder="1" applyAlignment="1">
      <alignment horizontal="left" vertical="top" wrapText="1"/>
    </xf>
    <xf numFmtId="0" fontId="0" fillId="7" borderId="1" xfId="0" applyFill="1" applyBorder="1" applyAlignment="1">
      <alignment horizontal="left" vertical="top"/>
    </xf>
    <xf numFmtId="3" fontId="0" fillId="7" borderId="1" xfId="0" applyNumberFormat="1" applyFill="1" applyBorder="1"/>
    <xf numFmtId="0" fontId="8" fillId="7" borderId="1" xfId="0" applyFont="1" applyFill="1" applyBorder="1" applyAlignment="1">
      <alignment vertical="top" wrapText="1"/>
    </xf>
    <xf numFmtId="0" fontId="0" fillId="3" borderId="1" xfId="0" quotePrefix="1" applyFill="1" applyBorder="1"/>
    <xf numFmtId="0" fontId="16" fillId="6" borderId="0" xfId="0" applyFont="1" applyFill="1"/>
    <xf numFmtId="164" fontId="7" fillId="7" borderId="1" xfId="0" applyNumberFormat="1" applyFont="1" applyFill="1" applyBorder="1" applyAlignment="1">
      <alignment horizontal="center"/>
    </xf>
    <xf numFmtId="0" fontId="7" fillId="7" borderId="1" xfId="0" applyFont="1" applyFill="1" applyBorder="1"/>
    <xf numFmtId="0" fontId="7" fillId="7" borderId="1" xfId="0" applyFont="1" applyFill="1" applyBorder="1" applyAlignment="1">
      <alignment horizontal="center"/>
    </xf>
    <xf numFmtId="0" fontId="8" fillId="7" borderId="1" xfId="2" applyFont="1" applyFill="1" applyBorder="1" applyAlignment="1">
      <alignment horizontal="left" vertical="top" wrapText="1"/>
    </xf>
    <xf numFmtId="0" fontId="8" fillId="0" borderId="0" xfId="0" applyFont="1" applyBorder="1" applyAlignment="1">
      <alignment horizontal="left" vertical="top" wrapText="1"/>
    </xf>
    <xf numFmtId="0" fontId="8" fillId="0" borderId="0" xfId="0" applyFont="1" applyFill="1" applyBorder="1" applyAlignment="1">
      <alignment vertical="top" wrapText="1"/>
    </xf>
    <xf numFmtId="0" fontId="8" fillId="2" borderId="3" xfId="1" applyFont="1" applyFill="1" applyBorder="1" applyAlignment="1">
      <alignment horizontal="left" vertical="top" wrapText="1"/>
    </xf>
    <xf numFmtId="164" fontId="7" fillId="0" borderId="0" xfId="0" applyNumberFormat="1" applyFont="1" applyBorder="1" applyAlignment="1">
      <alignment horizontal="center"/>
    </xf>
    <xf numFmtId="0" fontId="17" fillId="0" borderId="0" xfId="0" applyFont="1" applyAlignment="1">
      <alignment horizontal="left" vertical="top"/>
    </xf>
    <xf numFmtId="0" fontId="17" fillId="0" borderId="0" xfId="0" applyFont="1"/>
    <xf numFmtId="0" fontId="17" fillId="0" borderId="1" xfId="0" applyFont="1" applyBorder="1"/>
    <xf numFmtId="1"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7" fillId="0" borderId="0" xfId="0" applyFont="1" applyAlignment="1">
      <alignment horizontal="center" vertical="center"/>
    </xf>
    <xf numFmtId="0" fontId="18" fillId="0" borderId="1" xfId="0" applyFont="1" applyFill="1" applyBorder="1" applyAlignment="1">
      <alignment horizontal="center" vertical="center" wrapText="1"/>
    </xf>
    <xf numFmtId="0" fontId="17" fillId="0" borderId="0" xfId="0" applyFont="1" applyFill="1" applyAlignment="1">
      <alignment vertical="top" wrapText="1"/>
    </xf>
    <xf numFmtId="0" fontId="17" fillId="0" borderId="0" xfId="0" applyFont="1" applyFill="1"/>
    <xf numFmtId="0" fontId="17" fillId="0" borderId="0" xfId="0" applyFont="1" applyFill="1" applyAlignment="1">
      <alignment wrapText="1"/>
    </xf>
    <xf numFmtId="0" fontId="17" fillId="0" borderId="0" xfId="0" applyFont="1" applyFill="1" applyBorder="1"/>
    <xf numFmtId="0" fontId="17" fillId="0" borderId="0" xfId="0" applyFont="1" applyFill="1" applyBorder="1" applyAlignment="1">
      <alignment vertical="top" wrapText="1"/>
    </xf>
    <xf numFmtId="0" fontId="17" fillId="0" borderId="0" xfId="0" applyFont="1" applyFill="1" applyAlignment="1">
      <alignment horizontal="center" vertical="center"/>
    </xf>
    <xf numFmtId="1" fontId="17" fillId="0" borderId="0" xfId="0" applyNumberFormat="1" applyFont="1" applyFill="1" applyAlignment="1">
      <alignment horizontal="center" vertical="center"/>
    </xf>
    <xf numFmtId="165" fontId="17" fillId="0" borderId="0" xfId="0" applyNumberFormat="1" applyFont="1" applyFill="1" applyAlignment="1">
      <alignment horizontal="center" vertical="center"/>
    </xf>
    <xf numFmtId="0" fontId="18" fillId="0" borderId="0" xfId="0" applyFont="1" applyFill="1" applyBorder="1" applyAlignment="1">
      <alignment horizontal="center" vertical="center"/>
    </xf>
    <xf numFmtId="165" fontId="17" fillId="0" borderId="0" xfId="0" applyNumberFormat="1" applyFont="1" applyFill="1" applyAlignment="1">
      <alignment horizontal="center" vertical="center" wrapText="1"/>
    </xf>
    <xf numFmtId="165" fontId="17" fillId="0" borderId="0" xfId="0" applyNumberFormat="1" applyFont="1" applyFill="1" applyAlignment="1">
      <alignment horizontal="center"/>
    </xf>
    <xf numFmtId="0" fontId="17" fillId="0" borderId="0" xfId="0" applyFont="1" applyFill="1" applyBorder="1" applyAlignment="1">
      <alignment horizontal="center" vertical="center"/>
    </xf>
    <xf numFmtId="165" fontId="17" fillId="0" borderId="1" xfId="0" applyNumberFormat="1" applyFont="1" applyFill="1" applyBorder="1" applyAlignment="1">
      <alignment horizontal="center" vertical="center" wrapText="1"/>
    </xf>
    <xf numFmtId="0" fontId="15" fillId="0" borderId="7" xfId="1" applyFont="1" applyFill="1" applyBorder="1" applyAlignment="1">
      <alignment vertical="top" wrapText="1"/>
    </xf>
    <xf numFmtId="0" fontId="15" fillId="0" borderId="7" xfId="0" applyFont="1" applyFill="1" applyBorder="1" applyAlignment="1">
      <alignment vertical="top" wrapText="1"/>
    </xf>
    <xf numFmtId="0" fontId="15" fillId="0" borderId="7" xfId="2" applyFont="1" applyFill="1" applyBorder="1" applyAlignment="1">
      <alignment vertical="top" wrapText="1"/>
    </xf>
    <xf numFmtId="0" fontId="15" fillId="0" borderId="7" xfId="4" applyFont="1" applyFill="1" applyBorder="1" applyAlignment="1">
      <alignment vertical="top" wrapText="1"/>
    </xf>
    <xf numFmtId="0" fontId="15" fillId="0" borderId="7" xfId="0" applyFont="1" applyFill="1" applyBorder="1" applyAlignment="1">
      <alignment vertical="top"/>
    </xf>
    <xf numFmtId="0" fontId="15" fillId="0" borderId="7" xfId="5" applyFont="1" applyFill="1" applyBorder="1" applyAlignment="1">
      <alignment vertical="top" wrapText="1"/>
    </xf>
    <xf numFmtId="0" fontId="17" fillId="0" borderId="1" xfId="0" applyFont="1" applyFill="1" applyBorder="1" applyAlignment="1">
      <alignment horizontal="center" vertical="center"/>
    </xf>
    <xf numFmtId="0" fontId="18" fillId="0" borderId="0" xfId="0" applyFont="1" applyFill="1"/>
    <xf numFmtId="165" fontId="17" fillId="0" borderId="1" xfId="0" applyNumberFormat="1" applyFont="1" applyFill="1" applyBorder="1" applyAlignment="1">
      <alignment horizontal="center" vertical="center"/>
    </xf>
    <xf numFmtId="0" fontId="8" fillId="0" borderId="0" xfId="0" applyFont="1" applyFill="1" applyAlignment="1">
      <alignment horizontal="center" vertical="center"/>
    </xf>
    <xf numFmtId="165" fontId="8" fillId="0" borderId="0" xfId="0" applyNumberFormat="1" applyFont="1" applyFill="1" applyAlignment="1">
      <alignment horizontal="center" vertical="center"/>
    </xf>
    <xf numFmtId="165" fontId="17" fillId="0" borderId="1" xfId="3" applyNumberFormat="1" applyFont="1" applyFill="1" applyBorder="1" applyAlignment="1">
      <alignment horizontal="center" vertical="center" wrapText="1"/>
    </xf>
    <xf numFmtId="0" fontId="17" fillId="0" borderId="1" xfId="3"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2" xfId="0" applyFont="1" applyFill="1" applyBorder="1" applyAlignment="1">
      <alignment horizontal="center" vertical="center"/>
    </xf>
    <xf numFmtId="3" fontId="17" fillId="0" borderId="1" xfId="0" applyNumberFormat="1" applyFont="1" applyFill="1" applyBorder="1" applyAlignment="1">
      <alignment horizontal="center" vertical="center"/>
    </xf>
    <xf numFmtId="0" fontId="17" fillId="0" borderId="8" xfId="0" applyFont="1" applyFill="1" applyBorder="1" applyAlignment="1">
      <alignment horizontal="center" vertical="center"/>
    </xf>
    <xf numFmtId="0" fontId="18" fillId="0" borderId="1" xfId="3"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 fontId="18" fillId="0" borderId="1" xfId="0" applyNumberFormat="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8" xfId="0" applyFont="1" applyFill="1" applyBorder="1" applyAlignment="1">
      <alignment horizontal="center" vertical="center" wrapText="1"/>
    </xf>
    <xf numFmtId="165" fontId="18" fillId="0" borderId="7" xfId="0" applyNumberFormat="1" applyFont="1" applyFill="1" applyBorder="1" applyAlignment="1">
      <alignment horizontal="center" vertical="center" wrapText="1"/>
    </xf>
    <xf numFmtId="0" fontId="18" fillId="0" borderId="0" xfId="0" applyFont="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18" fillId="0" borderId="0" xfId="0" applyFont="1" applyAlignment="1">
      <alignment horizontal="center" vertical="center"/>
    </xf>
    <xf numFmtId="1" fontId="18" fillId="0" borderId="0" xfId="0" applyNumberFormat="1" applyFont="1" applyFill="1" applyBorder="1" applyAlignment="1">
      <alignment horizontal="right" vertical="center"/>
    </xf>
    <xf numFmtId="165" fontId="18" fillId="0" borderId="0" xfId="0" applyNumberFormat="1" applyFont="1" applyFill="1" applyBorder="1" applyAlignment="1">
      <alignment horizontal="center" vertical="center"/>
    </xf>
    <xf numFmtId="0" fontId="18" fillId="0" borderId="1" xfId="0" applyFont="1" applyBorder="1" applyAlignment="1">
      <alignment horizontal="center" vertical="center"/>
    </xf>
    <xf numFmtId="0" fontId="15" fillId="0" borderId="1" xfId="0" applyFont="1" applyBorder="1" applyAlignment="1">
      <alignment horizontal="left" vertical="top" wrapText="1"/>
    </xf>
    <xf numFmtId="1" fontId="17" fillId="0" borderId="1" xfId="0" applyNumberFormat="1" applyFont="1" applyFill="1" applyBorder="1" applyAlignment="1">
      <alignment horizontal="center" vertical="center"/>
    </xf>
    <xf numFmtId="0" fontId="17" fillId="0" borderId="1" xfId="0" applyFont="1" applyFill="1" applyBorder="1" applyAlignment="1">
      <alignment vertical="top" wrapText="1"/>
    </xf>
    <xf numFmtId="0" fontId="26" fillId="0" borderId="7" xfId="0" applyFont="1" applyFill="1" applyBorder="1" applyAlignment="1">
      <alignment vertical="top" wrapText="1"/>
    </xf>
    <xf numFmtId="0" fontId="27" fillId="0" borderId="0" xfId="0" applyFont="1" applyFill="1" applyAlignment="1">
      <alignment vertical="top" wrapText="1"/>
    </xf>
    <xf numFmtId="165" fontId="8" fillId="0" borderId="0" xfId="0" applyNumberFormat="1" applyFont="1" applyFill="1" applyAlignment="1">
      <alignment horizontal="center"/>
    </xf>
    <xf numFmtId="0" fontId="18" fillId="0" borderId="8" xfId="3" applyFont="1" applyFill="1" applyBorder="1" applyAlignment="1">
      <alignment horizontal="center" vertical="center" wrapText="1"/>
    </xf>
    <xf numFmtId="165" fontId="18" fillId="0" borderId="1" xfId="0" applyNumberFormat="1" applyFont="1" applyFill="1" applyBorder="1" applyAlignment="1">
      <alignment horizontal="center" vertical="center"/>
    </xf>
    <xf numFmtId="165" fontId="17" fillId="0" borderId="7" xfId="0" applyNumberFormat="1" applyFont="1" applyFill="1" applyBorder="1" applyAlignment="1">
      <alignment horizontal="center" vertical="center"/>
    </xf>
    <xf numFmtId="0" fontId="17" fillId="0" borderId="7" xfId="0" applyFont="1" applyFill="1" applyBorder="1" applyAlignment="1">
      <alignment horizontal="center" vertical="center"/>
    </xf>
    <xf numFmtId="0" fontId="17" fillId="0" borderId="7" xfId="3"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 xfId="0" quotePrefix="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10" fontId="17" fillId="0" borderId="0" xfId="0" applyNumberFormat="1" applyFont="1" applyFill="1" applyAlignment="1">
      <alignment horizontal="center" vertical="center" wrapText="1"/>
    </xf>
    <xf numFmtId="0" fontId="13" fillId="4" borderId="7" xfId="3" applyFont="1" applyFill="1" applyBorder="1" applyAlignment="1">
      <alignment horizontal="center" vertical="center" wrapText="1"/>
    </xf>
    <xf numFmtId="0" fontId="13" fillId="4" borderId="8"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13" fillId="3" borderId="8" xfId="3" applyFont="1" applyFill="1" applyBorder="1" applyAlignment="1">
      <alignment horizontal="center" vertical="center" wrapText="1"/>
    </xf>
    <xf numFmtId="0" fontId="13" fillId="5" borderId="1" xfId="3" applyFont="1" applyFill="1" applyBorder="1" applyAlignment="1">
      <alignment horizontal="center" vertical="center" wrapText="1"/>
    </xf>
    <xf numFmtId="0" fontId="13" fillId="5" borderId="9" xfId="3" applyFont="1" applyFill="1" applyBorder="1" applyAlignment="1">
      <alignment horizontal="center" vertical="center" wrapText="1"/>
    </xf>
    <xf numFmtId="0" fontId="10" fillId="0" borderId="5" xfId="0" applyFont="1" applyBorder="1" applyAlignment="1">
      <alignment horizontal="center" vertical="center"/>
    </xf>
    <xf numFmtId="0" fontId="11" fillId="0" borderId="0" xfId="0" applyFont="1" applyBorder="1" applyAlignment="1">
      <alignment horizontal="center" vertical="center"/>
    </xf>
    <xf numFmtId="0" fontId="13" fillId="0" borderId="7" xfId="3" applyFont="1" applyBorder="1" applyAlignment="1">
      <alignment horizontal="center" vertical="center" wrapText="1"/>
    </xf>
    <xf numFmtId="0" fontId="13" fillId="0" borderId="8" xfId="3" applyFont="1" applyBorder="1" applyAlignment="1">
      <alignment horizontal="center" vertical="center" wrapText="1"/>
    </xf>
    <xf numFmtId="0" fontId="18" fillId="0" borderId="0" xfId="0" applyFont="1" applyAlignment="1">
      <alignment horizontal="center" vertical="center"/>
    </xf>
    <xf numFmtId="0" fontId="15" fillId="0" borderId="0" xfId="0" applyFont="1" applyBorder="1" applyAlignment="1">
      <alignment horizontal="left" vertical="top"/>
    </xf>
    <xf numFmtId="0" fontId="20" fillId="0" borderId="6" xfId="0" applyFont="1" applyBorder="1" applyAlignment="1">
      <alignment horizontal="left" vertical="top"/>
    </xf>
    <xf numFmtId="0" fontId="24" fillId="0" borderId="0" xfId="0" applyFont="1" applyAlignment="1">
      <alignment horizontal="center" vertical="center"/>
    </xf>
    <xf numFmtId="0" fontId="25" fillId="0" borderId="0" xfId="0" applyFont="1" applyAlignment="1">
      <alignment horizontal="center" vertical="center"/>
    </xf>
    <xf numFmtId="0" fontId="9" fillId="0" borderId="1" xfId="0" applyFont="1" applyFill="1" applyBorder="1" applyAlignment="1">
      <alignment horizontal="center" vertical="center"/>
    </xf>
    <xf numFmtId="0" fontId="6" fillId="0" borderId="0" xfId="0" applyFont="1" applyFill="1" applyAlignment="1">
      <alignment horizontal="center" vertical="center"/>
    </xf>
    <xf numFmtId="165" fontId="23" fillId="0" borderId="0" xfId="0" applyNumberFormat="1" applyFont="1" applyFill="1" applyAlignment="1">
      <alignment horizontal="center"/>
    </xf>
    <xf numFmtId="165" fontId="9" fillId="0" borderId="0" xfId="0" applyNumberFormat="1" applyFont="1" applyFill="1" applyAlignment="1">
      <alignment horizontal="center"/>
    </xf>
    <xf numFmtId="165" fontId="8" fillId="0" borderId="0" xfId="0" applyNumberFormat="1" applyFont="1" applyFill="1" applyAlignment="1">
      <alignment horizontal="center"/>
    </xf>
    <xf numFmtId="0" fontId="18" fillId="0" borderId="7"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1" xfId="3" applyFont="1" applyFill="1" applyBorder="1" applyAlignment="1">
      <alignment horizontal="center" vertical="center" wrapText="1"/>
    </xf>
    <xf numFmtId="1" fontId="18" fillId="0" borderId="1" xfId="0" applyNumberFormat="1" applyFont="1" applyFill="1" applyBorder="1" applyAlignment="1">
      <alignment horizontal="right" vertical="center"/>
    </xf>
    <xf numFmtId="165" fontId="18" fillId="0" borderId="1" xfId="0" applyNumberFormat="1" applyFont="1" applyFill="1" applyBorder="1" applyAlignment="1">
      <alignment horizontal="center" vertical="center"/>
    </xf>
  </cellXfs>
  <cellStyles count="6">
    <cellStyle name="Hiperlink" xfId="4" builtinId="8"/>
    <cellStyle name="Normal" xfId="0" builtinId="0"/>
    <cellStyle name="Normal 2" xfId="1"/>
    <cellStyle name="Normal 3" xfId="2"/>
    <cellStyle name="Normal 4" xfId="5"/>
    <cellStyle name="Normal 5" xfId="3"/>
  </cellStyles>
  <dxfs count="0"/>
  <tableStyles count="0" defaultTableStyle="TableStyleMedium2" defaultPivotStyle="PivotStyleLight16"/>
  <colors>
    <mruColors>
      <color rgb="FFFF99FF"/>
      <color rgb="FFCC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485776</xdr:colOff>
      <xdr:row>0</xdr:row>
      <xdr:rowOff>180975</xdr:rowOff>
    </xdr:from>
    <xdr:to>
      <xdr:col>1</xdr:col>
      <xdr:colOff>705864</xdr:colOff>
      <xdr:row>5</xdr:row>
      <xdr:rowOff>28575</xdr:rowOff>
    </xdr:to>
    <xdr:pic>
      <xdr:nvPicPr>
        <xdr:cNvPr id="3"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6" y="180975"/>
          <a:ext cx="791588"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201087</xdr:colOff>
      <xdr:row>0</xdr:row>
      <xdr:rowOff>137583</xdr:rowOff>
    </xdr:from>
    <xdr:to>
      <xdr:col>13</xdr:col>
      <xdr:colOff>12923</xdr:colOff>
      <xdr:row>5</xdr:row>
      <xdr:rowOff>63500</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8337" y="137583"/>
          <a:ext cx="838419"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mericanas.com.br/produto/8033553?DCSext.recom=RR_item_page.rr1-ClickCP&amp;nm_origem=rec_item_page.rr1-ClickCP&amp;nm_ranking_rec=4"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americanas.com.br/produto/8033553?DCSext.recom=RR_item_page.rr1-ClickCP&amp;nm_origem=rec_item_page.rr1-ClickCP&amp;nm_ranking_rec=4"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americanas.com.br/produto/8033553?DCSext.recom=RR_item_page.rr1-ClickCP&amp;nm_origem=rec_item_page.rr1-ClickCP&amp;nm_ranking_rec=4"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americanas.com.br/produto/8033553?DCSext.recom=RR_item_page.rr1-ClickCP&amp;nm_origem=rec_item_page.rr1-ClickCP&amp;nm_ranking_rec=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heetViews>
  <sheetFormatPr defaultRowHeight="15" x14ac:dyDescent="0.2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237"/>
  <sheetViews>
    <sheetView zoomScale="90" zoomScaleNormal="90" workbookViewId="0">
      <pane xSplit="2" ySplit="1" topLeftCell="C2" activePane="bottomRight" state="frozen"/>
      <selection pane="topRight" activeCell="C1" sqref="C1"/>
      <selection pane="bottomLeft" activeCell="A2" sqref="A2"/>
      <selection pane="bottomRight" activeCell="E4" sqref="E4"/>
    </sheetView>
  </sheetViews>
  <sheetFormatPr defaultRowHeight="15.75" x14ac:dyDescent="0.25"/>
  <cols>
    <col min="1" max="1" width="9.140625" style="19"/>
    <col min="2" max="2" width="42.7109375" style="20" customWidth="1"/>
    <col min="3" max="3" width="9.140625" style="21"/>
    <col min="4" max="4" width="7.85546875" style="21" customWidth="1"/>
    <col min="5" max="5" width="13" style="72" customWidth="1"/>
    <col min="6" max="6" width="13.140625" style="72" customWidth="1"/>
    <col min="7" max="7" width="11.28515625" style="21" customWidth="1"/>
    <col min="8" max="8" width="13.85546875" style="21" customWidth="1"/>
    <col min="9" max="9" width="19.5703125" style="21" customWidth="1"/>
    <col min="11" max="11" width="9.140625" customWidth="1"/>
    <col min="16" max="16" width="9.140625" customWidth="1"/>
  </cols>
  <sheetData>
    <row r="1" spans="1:9" ht="27.75" customHeight="1" x14ac:dyDescent="0.25">
      <c r="A1" s="3" t="s">
        <v>154</v>
      </c>
      <c r="B1" s="4" t="s">
        <v>161</v>
      </c>
      <c r="C1" s="5" t="s">
        <v>155</v>
      </c>
      <c r="D1" s="5" t="s">
        <v>160</v>
      </c>
      <c r="E1" s="64" t="s">
        <v>156</v>
      </c>
      <c r="F1" s="64" t="s">
        <v>157</v>
      </c>
      <c r="G1" s="6" t="s">
        <v>158</v>
      </c>
      <c r="H1" s="5" t="s">
        <v>159</v>
      </c>
      <c r="I1" s="7" t="s">
        <v>162</v>
      </c>
    </row>
    <row r="2" spans="1:9" s="80" customFormat="1" ht="31.5" customHeight="1" x14ac:dyDescent="0.25">
      <c r="A2" s="123">
        <v>113</v>
      </c>
      <c r="B2" s="92" t="s">
        <v>182</v>
      </c>
      <c r="C2" s="124" t="s">
        <v>155</v>
      </c>
      <c r="D2" s="124"/>
      <c r="E2" s="122">
        <v>19.8</v>
      </c>
      <c r="F2" s="122">
        <v>18.989999999999998</v>
      </c>
      <c r="G2" s="124"/>
      <c r="H2" s="122">
        <f t="shared" ref="H2:H65" si="0">SUM(E2+F2)/2</f>
        <v>19.399999999999999</v>
      </c>
      <c r="I2" s="122">
        <f t="shared" ref="I2:I65" si="1">SUM(D2)*H2</f>
        <v>0</v>
      </c>
    </row>
    <row r="3" spans="1:9" s="80" customFormat="1" ht="31.5" x14ac:dyDescent="0.25">
      <c r="A3" s="123">
        <v>1</v>
      </c>
      <c r="B3" s="74" t="s">
        <v>257</v>
      </c>
      <c r="C3" s="124" t="s">
        <v>155</v>
      </c>
      <c r="D3" s="124">
        <v>18</v>
      </c>
      <c r="E3" s="122">
        <v>29.9</v>
      </c>
      <c r="F3" s="122">
        <v>35.729999999999997</v>
      </c>
      <c r="G3" s="124"/>
      <c r="H3" s="122">
        <f t="shared" si="0"/>
        <v>32.82</v>
      </c>
      <c r="I3" s="122">
        <f t="shared" si="1"/>
        <v>590.76</v>
      </c>
    </row>
    <row r="4" spans="1:9" s="80" customFormat="1" ht="40.5" customHeight="1" x14ac:dyDescent="0.25">
      <c r="A4" s="123">
        <v>2</v>
      </c>
      <c r="B4" s="81" t="s">
        <v>175</v>
      </c>
      <c r="C4" s="124" t="s">
        <v>214</v>
      </c>
      <c r="D4" s="124">
        <v>0</v>
      </c>
      <c r="E4" s="122">
        <v>4.45</v>
      </c>
      <c r="F4" s="122">
        <v>5.9</v>
      </c>
      <c r="G4" s="124"/>
      <c r="H4" s="122">
        <f t="shared" si="0"/>
        <v>5.18</v>
      </c>
      <c r="I4" s="122">
        <f t="shared" si="1"/>
        <v>0</v>
      </c>
    </row>
    <row r="5" spans="1:9" s="80" customFormat="1" ht="35.25" customHeight="1" x14ac:dyDescent="0.25">
      <c r="A5" s="123">
        <v>3</v>
      </c>
      <c r="B5" s="74" t="s">
        <v>176</v>
      </c>
      <c r="C5" s="124" t="s">
        <v>214</v>
      </c>
      <c r="D5" s="124"/>
      <c r="E5" s="122">
        <v>8.9</v>
      </c>
      <c r="F5" s="122">
        <v>3.4</v>
      </c>
      <c r="G5" s="124"/>
      <c r="H5" s="122">
        <f t="shared" si="0"/>
        <v>6.15</v>
      </c>
      <c r="I5" s="122">
        <f t="shared" si="1"/>
        <v>0</v>
      </c>
    </row>
    <row r="6" spans="1:9" s="80" customFormat="1" ht="31.5" x14ac:dyDescent="0.25">
      <c r="A6" s="123">
        <v>4</v>
      </c>
      <c r="B6" s="125" t="s">
        <v>36</v>
      </c>
      <c r="C6" s="124" t="s">
        <v>155</v>
      </c>
      <c r="D6" s="124"/>
      <c r="E6" s="122">
        <v>7.76</v>
      </c>
      <c r="F6" s="122">
        <v>8</v>
      </c>
      <c r="G6" s="124"/>
      <c r="H6" s="122">
        <f t="shared" si="0"/>
        <v>7.88</v>
      </c>
      <c r="I6" s="122">
        <f t="shared" si="1"/>
        <v>0</v>
      </c>
    </row>
    <row r="7" spans="1:9" s="80" customFormat="1" ht="30.75" customHeight="1" x14ac:dyDescent="0.25">
      <c r="A7" s="123">
        <v>5</v>
      </c>
      <c r="B7" s="119" t="s">
        <v>37</v>
      </c>
      <c r="C7" s="124" t="s">
        <v>155</v>
      </c>
      <c r="D7" s="124"/>
      <c r="E7" s="122">
        <v>3.26</v>
      </c>
      <c r="F7" s="122">
        <v>2.91</v>
      </c>
      <c r="G7" s="124"/>
      <c r="H7" s="122">
        <f t="shared" si="0"/>
        <v>3.09</v>
      </c>
      <c r="I7" s="122">
        <f t="shared" si="1"/>
        <v>0</v>
      </c>
    </row>
    <row r="8" spans="1:9" s="80" customFormat="1" ht="30.75" customHeight="1" x14ac:dyDescent="0.25">
      <c r="A8" s="123">
        <v>6</v>
      </c>
      <c r="B8" s="119" t="s">
        <v>259</v>
      </c>
      <c r="C8" s="124" t="s">
        <v>215</v>
      </c>
      <c r="D8" s="124"/>
      <c r="E8" s="122">
        <v>5.76</v>
      </c>
      <c r="F8" s="122">
        <v>6.1</v>
      </c>
      <c r="G8" s="124"/>
      <c r="H8" s="122">
        <f t="shared" si="0"/>
        <v>5.93</v>
      </c>
      <c r="I8" s="122">
        <f t="shared" si="1"/>
        <v>0</v>
      </c>
    </row>
    <row r="9" spans="1:9" s="80" customFormat="1" ht="21.75" customHeight="1" x14ac:dyDescent="0.25">
      <c r="A9" s="123">
        <v>8</v>
      </c>
      <c r="B9" s="74" t="s">
        <v>137</v>
      </c>
      <c r="C9" s="124" t="s">
        <v>215</v>
      </c>
      <c r="D9" s="124"/>
      <c r="E9" s="122">
        <v>6.99</v>
      </c>
      <c r="F9" s="122">
        <v>5.9</v>
      </c>
      <c r="G9" s="124"/>
      <c r="H9" s="122">
        <f t="shared" si="0"/>
        <v>6.45</v>
      </c>
      <c r="I9" s="122">
        <f t="shared" si="1"/>
        <v>0</v>
      </c>
    </row>
    <row r="10" spans="1:9" s="80" customFormat="1" ht="35.25" customHeight="1" x14ac:dyDescent="0.25">
      <c r="A10" s="123">
        <v>7</v>
      </c>
      <c r="B10" s="119" t="s">
        <v>207</v>
      </c>
      <c r="C10" s="124" t="s">
        <v>215</v>
      </c>
      <c r="D10" s="124"/>
      <c r="E10" s="122">
        <v>6.99</v>
      </c>
      <c r="F10" s="122">
        <v>5.9</v>
      </c>
      <c r="G10" s="124"/>
      <c r="H10" s="122">
        <f t="shared" si="0"/>
        <v>6.45</v>
      </c>
      <c r="I10" s="122">
        <f t="shared" si="1"/>
        <v>0</v>
      </c>
    </row>
    <row r="11" spans="1:9" s="80" customFormat="1" ht="24" customHeight="1" x14ac:dyDescent="0.25">
      <c r="A11" s="123">
        <v>9</v>
      </c>
      <c r="B11" s="74" t="s">
        <v>256</v>
      </c>
      <c r="C11" s="124" t="s">
        <v>215</v>
      </c>
      <c r="D11" s="124"/>
      <c r="E11" s="122">
        <v>9.16</v>
      </c>
      <c r="F11" s="122">
        <v>11.7</v>
      </c>
      <c r="G11" s="124"/>
      <c r="H11" s="122">
        <f t="shared" si="0"/>
        <v>10.43</v>
      </c>
      <c r="I11" s="122">
        <f t="shared" si="1"/>
        <v>0</v>
      </c>
    </row>
    <row r="12" spans="1:9" s="80" customFormat="1" ht="33" customHeight="1" x14ac:dyDescent="0.25">
      <c r="A12" s="123">
        <v>10</v>
      </c>
      <c r="B12" s="119" t="s">
        <v>124</v>
      </c>
      <c r="C12" s="124" t="s">
        <v>155</v>
      </c>
      <c r="D12" s="124"/>
      <c r="E12" s="122">
        <v>20.420000000000002</v>
      </c>
      <c r="F12" s="122">
        <v>13.54</v>
      </c>
      <c r="G12" s="124"/>
      <c r="H12" s="122">
        <f t="shared" si="0"/>
        <v>16.98</v>
      </c>
      <c r="I12" s="122">
        <f t="shared" si="1"/>
        <v>0</v>
      </c>
    </row>
    <row r="13" spans="1:9" s="80" customFormat="1" ht="31.5" x14ac:dyDescent="0.25">
      <c r="A13" s="123">
        <v>11</v>
      </c>
      <c r="B13" s="74" t="s">
        <v>131</v>
      </c>
      <c r="C13" s="124" t="s">
        <v>155</v>
      </c>
      <c r="D13" s="124"/>
      <c r="E13" s="122">
        <v>5.77</v>
      </c>
      <c r="F13" s="122">
        <v>5.77</v>
      </c>
      <c r="G13" s="124"/>
      <c r="H13" s="122">
        <f t="shared" si="0"/>
        <v>5.77</v>
      </c>
      <c r="I13" s="122">
        <f t="shared" si="1"/>
        <v>0</v>
      </c>
    </row>
    <row r="14" spans="1:9" s="80" customFormat="1" ht="31.5" x14ac:dyDescent="0.25">
      <c r="A14" s="123">
        <v>12</v>
      </c>
      <c r="B14" s="74" t="s">
        <v>107</v>
      </c>
      <c r="C14" s="124" t="s">
        <v>155</v>
      </c>
      <c r="D14" s="124"/>
      <c r="E14" s="122">
        <v>6.29</v>
      </c>
      <c r="F14" s="122">
        <v>6.77</v>
      </c>
      <c r="G14" s="124"/>
      <c r="H14" s="122">
        <f t="shared" si="0"/>
        <v>6.53</v>
      </c>
      <c r="I14" s="122">
        <f t="shared" si="1"/>
        <v>0</v>
      </c>
    </row>
    <row r="15" spans="1:9" s="80" customFormat="1" ht="36.75" customHeight="1" x14ac:dyDescent="0.25">
      <c r="A15" s="123">
        <v>13</v>
      </c>
      <c r="B15" s="74" t="s">
        <v>260</v>
      </c>
      <c r="C15" s="124" t="s">
        <v>155</v>
      </c>
      <c r="D15" s="124"/>
      <c r="E15" s="122">
        <v>6.26</v>
      </c>
      <c r="F15" s="122">
        <v>6.29</v>
      </c>
      <c r="G15" s="124"/>
      <c r="H15" s="122">
        <f t="shared" si="0"/>
        <v>6.28</v>
      </c>
      <c r="I15" s="122">
        <f t="shared" si="1"/>
        <v>0</v>
      </c>
    </row>
    <row r="16" spans="1:9" s="80" customFormat="1" ht="158.25" customHeight="1" x14ac:dyDescent="0.25">
      <c r="A16" s="123">
        <v>14</v>
      </c>
      <c r="B16" s="74" t="s">
        <v>262</v>
      </c>
      <c r="C16" s="124" t="s">
        <v>155</v>
      </c>
      <c r="D16" s="124"/>
      <c r="E16" s="122">
        <v>9.2799999999999994</v>
      </c>
      <c r="F16" s="122">
        <v>15.32</v>
      </c>
      <c r="G16" s="124"/>
      <c r="H16" s="122">
        <f t="shared" si="0"/>
        <v>12.3</v>
      </c>
      <c r="I16" s="122">
        <f t="shared" si="1"/>
        <v>0</v>
      </c>
    </row>
    <row r="17" spans="1:66" s="80" customFormat="1" ht="111.75" customHeight="1" x14ac:dyDescent="0.25">
      <c r="A17" s="8"/>
      <c r="B17" s="87" t="s">
        <v>247</v>
      </c>
      <c r="C17" s="9" t="s">
        <v>155</v>
      </c>
      <c r="D17" s="9"/>
      <c r="E17" s="65"/>
      <c r="F17" s="65"/>
      <c r="G17" s="9"/>
      <c r="H17" s="65">
        <f t="shared" si="0"/>
        <v>0</v>
      </c>
      <c r="I17" s="65">
        <f t="shared" si="1"/>
        <v>0</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row>
    <row r="18" spans="1:66" s="80" customFormat="1" ht="37.5" customHeight="1" x14ac:dyDescent="0.25">
      <c r="A18" s="8">
        <v>222</v>
      </c>
      <c r="B18" s="18" t="s">
        <v>246</v>
      </c>
      <c r="C18" s="9" t="s">
        <v>155</v>
      </c>
      <c r="D18" s="9"/>
      <c r="E18" s="65"/>
      <c r="F18" s="65"/>
      <c r="G18" s="9"/>
      <c r="H18" s="65">
        <f t="shared" si="0"/>
        <v>0</v>
      </c>
      <c r="I18" s="65">
        <f t="shared" si="1"/>
        <v>0</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row>
    <row r="19" spans="1:66" s="80" customFormat="1" ht="36.75" customHeight="1" x14ac:dyDescent="0.25">
      <c r="A19" s="123">
        <v>15</v>
      </c>
      <c r="B19" s="81" t="s">
        <v>163</v>
      </c>
      <c r="C19" s="124" t="s">
        <v>216</v>
      </c>
      <c r="D19" s="124">
        <v>0</v>
      </c>
      <c r="E19" s="122">
        <v>118.67</v>
      </c>
      <c r="F19" s="122">
        <v>100</v>
      </c>
      <c r="G19" s="124"/>
      <c r="H19" s="122">
        <f t="shared" si="0"/>
        <v>109.34</v>
      </c>
      <c r="I19" s="122">
        <f t="shared" si="1"/>
        <v>0</v>
      </c>
    </row>
    <row r="20" spans="1:66" s="80" customFormat="1" ht="36.75" customHeight="1" x14ac:dyDescent="0.25">
      <c r="A20" s="123">
        <v>16</v>
      </c>
      <c r="B20" s="81" t="s">
        <v>258</v>
      </c>
      <c r="C20" s="124" t="s">
        <v>155</v>
      </c>
      <c r="D20" s="124"/>
      <c r="E20" s="122">
        <v>32.57</v>
      </c>
      <c r="F20" s="122">
        <v>12</v>
      </c>
      <c r="G20" s="124"/>
      <c r="H20" s="122">
        <f t="shared" si="0"/>
        <v>22.29</v>
      </c>
      <c r="I20" s="122">
        <f t="shared" si="1"/>
        <v>0</v>
      </c>
    </row>
    <row r="21" spans="1:66" s="1" customFormat="1" ht="36.75" customHeight="1" x14ac:dyDescent="0.25">
      <c r="A21" s="123">
        <v>17</v>
      </c>
      <c r="B21" s="119" t="s">
        <v>104</v>
      </c>
      <c r="C21" s="124" t="s">
        <v>155</v>
      </c>
      <c r="D21" s="124"/>
      <c r="E21" s="122">
        <v>8.07</v>
      </c>
      <c r="F21" s="122">
        <v>1.94</v>
      </c>
      <c r="G21" s="124"/>
      <c r="H21" s="122">
        <f t="shared" si="0"/>
        <v>5.01</v>
      </c>
      <c r="I21" s="122">
        <f t="shared" si="1"/>
        <v>0</v>
      </c>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row>
    <row r="22" spans="1:66" s="80" customFormat="1" ht="36.75" customHeight="1" x14ac:dyDescent="0.25">
      <c r="A22" s="123">
        <v>18</v>
      </c>
      <c r="B22" s="119" t="s">
        <v>170</v>
      </c>
      <c r="C22" s="124" t="s">
        <v>155</v>
      </c>
      <c r="D22" s="124"/>
      <c r="E22" s="122">
        <v>15.71</v>
      </c>
      <c r="F22" s="122"/>
      <c r="G22" s="124"/>
      <c r="H22" s="122">
        <f t="shared" si="0"/>
        <v>7.86</v>
      </c>
      <c r="I22" s="122">
        <f t="shared" si="1"/>
        <v>0</v>
      </c>
    </row>
    <row r="23" spans="1:66" s="1" customFormat="1" ht="36.75" customHeight="1" x14ac:dyDescent="0.25">
      <c r="A23" s="8">
        <v>24</v>
      </c>
      <c r="B23" s="10" t="s">
        <v>208</v>
      </c>
      <c r="C23" s="9" t="s">
        <v>155</v>
      </c>
      <c r="D23" s="9"/>
      <c r="E23" s="65">
        <v>32.130000000000003</v>
      </c>
      <c r="F23" s="65">
        <v>3.95</v>
      </c>
      <c r="G23" s="9"/>
      <c r="H23" s="65">
        <f t="shared" si="0"/>
        <v>18.04</v>
      </c>
      <c r="I23" s="65">
        <f t="shared" si="1"/>
        <v>0</v>
      </c>
    </row>
    <row r="24" spans="1:66" s="2" customFormat="1" ht="85.5" customHeight="1" x14ac:dyDescent="0.25">
      <c r="A24" s="8">
        <v>20</v>
      </c>
      <c r="B24" s="13" t="s">
        <v>190</v>
      </c>
      <c r="C24" s="9" t="s">
        <v>155</v>
      </c>
      <c r="D24" s="9"/>
      <c r="E24" s="65" t="s">
        <v>261</v>
      </c>
      <c r="F24" s="65">
        <v>4.8</v>
      </c>
      <c r="G24" s="9"/>
      <c r="H24" s="65" t="e">
        <f t="shared" si="0"/>
        <v>#VALUE!</v>
      </c>
      <c r="I24" s="65" t="e">
        <f t="shared" si="1"/>
        <v>#VALUE!</v>
      </c>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row>
    <row r="25" spans="1:66" s="1" customFormat="1" ht="36.75" customHeight="1" x14ac:dyDescent="0.25">
      <c r="A25" s="123">
        <v>21</v>
      </c>
      <c r="B25" s="119" t="s">
        <v>192</v>
      </c>
      <c r="C25" s="124" t="s">
        <v>155</v>
      </c>
      <c r="D25" s="124"/>
      <c r="E25" s="122">
        <v>2.76</v>
      </c>
      <c r="F25" s="122">
        <v>3.95</v>
      </c>
      <c r="G25" s="124"/>
      <c r="H25" s="122">
        <f t="shared" si="0"/>
        <v>3.36</v>
      </c>
      <c r="I25" s="122">
        <f t="shared" si="1"/>
        <v>0</v>
      </c>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row>
    <row r="26" spans="1:66" s="1" customFormat="1" ht="16.5" customHeight="1" x14ac:dyDescent="0.25">
      <c r="A26" s="123">
        <v>19</v>
      </c>
      <c r="B26" s="119" t="s">
        <v>38</v>
      </c>
      <c r="C26" s="124" t="s">
        <v>155</v>
      </c>
      <c r="D26" s="124"/>
      <c r="E26" s="122">
        <v>3.56</v>
      </c>
      <c r="F26" s="122"/>
      <c r="G26" s="124"/>
      <c r="H26" s="122">
        <f t="shared" si="0"/>
        <v>1.78</v>
      </c>
      <c r="I26" s="122">
        <f t="shared" si="1"/>
        <v>0</v>
      </c>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row>
    <row r="27" spans="1:66" s="1" customFormat="1" ht="36.75" customHeight="1" x14ac:dyDescent="0.25">
      <c r="A27" s="8">
        <v>22</v>
      </c>
      <c r="B27" s="10" t="s">
        <v>191</v>
      </c>
      <c r="C27" s="9" t="s">
        <v>155</v>
      </c>
      <c r="D27" s="9"/>
      <c r="E27" s="65">
        <v>4.76</v>
      </c>
      <c r="F27" s="65"/>
      <c r="G27" s="9"/>
      <c r="H27" s="65">
        <f t="shared" si="0"/>
        <v>2.38</v>
      </c>
      <c r="I27" s="65">
        <f t="shared" si="1"/>
        <v>0</v>
      </c>
    </row>
    <row r="28" spans="1:66" s="1" customFormat="1" ht="36.75" customHeight="1" x14ac:dyDescent="0.25">
      <c r="A28" s="8">
        <v>28</v>
      </c>
      <c r="B28" s="13" t="s">
        <v>39</v>
      </c>
      <c r="C28" s="9" t="s">
        <v>155</v>
      </c>
      <c r="D28" s="9"/>
      <c r="E28" s="65">
        <v>27.5</v>
      </c>
      <c r="F28" s="65">
        <v>38</v>
      </c>
      <c r="G28" s="9"/>
      <c r="H28" s="65">
        <f t="shared" si="0"/>
        <v>32.75</v>
      </c>
      <c r="I28" s="65">
        <f t="shared" si="1"/>
        <v>0</v>
      </c>
    </row>
    <row r="29" spans="1:66" s="1" customFormat="1" ht="102" customHeight="1" x14ac:dyDescent="0.25">
      <c r="A29" s="8">
        <v>29</v>
      </c>
      <c r="B29" s="11" t="s">
        <v>0</v>
      </c>
      <c r="C29" s="9" t="s">
        <v>155</v>
      </c>
      <c r="D29" s="9"/>
      <c r="E29" s="65">
        <v>8.69</v>
      </c>
      <c r="F29" s="65">
        <v>19.899999999999999</v>
      </c>
      <c r="G29" s="9"/>
      <c r="H29" s="65">
        <f t="shared" si="0"/>
        <v>14.3</v>
      </c>
      <c r="I29" s="65">
        <f t="shared" si="1"/>
        <v>0</v>
      </c>
    </row>
    <row r="30" spans="1:66" ht="31.5" customHeight="1" x14ac:dyDescent="0.25">
      <c r="A30" s="8">
        <v>30</v>
      </c>
      <c r="B30" s="11" t="s">
        <v>152</v>
      </c>
      <c r="C30" s="9" t="s">
        <v>155</v>
      </c>
      <c r="D30" s="9"/>
      <c r="E30" s="65">
        <v>328</v>
      </c>
      <c r="F30" s="65">
        <v>330</v>
      </c>
      <c r="G30" s="9"/>
      <c r="H30" s="65">
        <f t="shared" si="0"/>
        <v>329</v>
      </c>
      <c r="I30" s="65">
        <f t="shared" si="1"/>
        <v>0</v>
      </c>
    </row>
    <row r="31" spans="1:66" ht="189" x14ac:dyDescent="0.25">
      <c r="A31" s="8">
        <v>31</v>
      </c>
      <c r="B31" s="15" t="s">
        <v>205</v>
      </c>
      <c r="C31" s="9" t="s">
        <v>155</v>
      </c>
      <c r="D31" s="9"/>
      <c r="E31" s="65">
        <v>0.85</v>
      </c>
      <c r="F31" s="65">
        <v>0.7</v>
      </c>
      <c r="G31" s="9"/>
      <c r="H31" s="65">
        <f t="shared" si="0"/>
        <v>0.78</v>
      </c>
      <c r="I31" s="65">
        <f t="shared" si="1"/>
        <v>0</v>
      </c>
    </row>
    <row r="32" spans="1:66" ht="189" x14ac:dyDescent="0.25">
      <c r="A32" s="8">
        <v>32</v>
      </c>
      <c r="B32" s="15" t="s">
        <v>204</v>
      </c>
      <c r="C32" s="9" t="s">
        <v>155</v>
      </c>
      <c r="D32" s="9"/>
      <c r="E32" s="65">
        <v>0.85</v>
      </c>
      <c r="F32" s="65">
        <v>0.7</v>
      </c>
      <c r="G32" s="9"/>
      <c r="H32" s="65">
        <f t="shared" si="0"/>
        <v>0.78</v>
      </c>
      <c r="I32" s="65">
        <f t="shared" si="1"/>
        <v>0</v>
      </c>
    </row>
    <row r="33" spans="1:9" ht="204.75" x14ac:dyDescent="0.25">
      <c r="A33" s="8">
        <v>33</v>
      </c>
      <c r="B33" s="15" t="s">
        <v>203</v>
      </c>
      <c r="C33" s="9" t="s">
        <v>155</v>
      </c>
      <c r="D33" s="9"/>
      <c r="E33" s="65">
        <v>0.95</v>
      </c>
      <c r="F33" s="65">
        <v>0.7</v>
      </c>
      <c r="G33" s="9"/>
      <c r="H33" s="65">
        <f t="shared" si="0"/>
        <v>0.83</v>
      </c>
      <c r="I33" s="65">
        <f t="shared" si="1"/>
        <v>0</v>
      </c>
    </row>
    <row r="34" spans="1:9" ht="246" customHeight="1" x14ac:dyDescent="0.25">
      <c r="A34" s="8">
        <v>230</v>
      </c>
      <c r="B34" s="16" t="s">
        <v>206</v>
      </c>
      <c r="C34" s="16" t="s">
        <v>221</v>
      </c>
      <c r="D34" s="16"/>
      <c r="E34" s="69">
        <v>11.52</v>
      </c>
      <c r="F34" s="69">
        <v>4.8</v>
      </c>
      <c r="G34" s="16"/>
      <c r="H34" s="65">
        <f t="shared" si="0"/>
        <v>8.16</v>
      </c>
      <c r="I34" s="65">
        <f t="shared" si="1"/>
        <v>0</v>
      </c>
    </row>
    <row r="35" spans="1:9" ht="31.5" x14ac:dyDescent="0.25">
      <c r="A35" s="8">
        <v>34</v>
      </c>
      <c r="B35" s="11" t="s">
        <v>5</v>
      </c>
      <c r="C35" s="9" t="s">
        <v>155</v>
      </c>
      <c r="D35" s="9"/>
      <c r="E35" s="65">
        <v>4.26</v>
      </c>
      <c r="F35" s="65">
        <v>1.95</v>
      </c>
      <c r="G35" s="9"/>
      <c r="H35" s="65">
        <f t="shared" si="0"/>
        <v>3.11</v>
      </c>
      <c r="I35" s="65">
        <f t="shared" si="1"/>
        <v>0</v>
      </c>
    </row>
    <row r="36" spans="1:9" ht="31.5" x14ac:dyDescent="0.25">
      <c r="A36" s="8">
        <v>35</v>
      </c>
      <c r="B36" s="11" t="s">
        <v>125</v>
      </c>
      <c r="C36" s="9" t="s">
        <v>155</v>
      </c>
      <c r="D36" s="9"/>
      <c r="E36" s="65">
        <v>4.26</v>
      </c>
      <c r="F36" s="65">
        <v>1.95</v>
      </c>
      <c r="G36" s="9"/>
      <c r="H36" s="65">
        <f t="shared" si="0"/>
        <v>3.11</v>
      </c>
      <c r="I36" s="65">
        <f t="shared" si="1"/>
        <v>0</v>
      </c>
    </row>
    <row r="37" spans="1:9" ht="31.5" x14ac:dyDescent="0.25">
      <c r="A37" s="8">
        <v>36</v>
      </c>
      <c r="B37" s="11" t="s">
        <v>6</v>
      </c>
      <c r="C37" s="9" t="s">
        <v>155</v>
      </c>
      <c r="D37" s="9"/>
      <c r="E37" s="65">
        <v>4.26</v>
      </c>
      <c r="F37" s="65">
        <v>1.95</v>
      </c>
      <c r="G37" s="9"/>
      <c r="H37" s="65">
        <f t="shared" si="0"/>
        <v>3.11</v>
      </c>
      <c r="I37" s="65">
        <f t="shared" si="1"/>
        <v>0</v>
      </c>
    </row>
    <row r="38" spans="1:9" ht="31.5" x14ac:dyDescent="0.25">
      <c r="A38" s="8">
        <v>37</v>
      </c>
      <c r="B38" s="11" t="s">
        <v>7</v>
      </c>
      <c r="C38" s="9" t="s">
        <v>155</v>
      </c>
      <c r="D38" s="9"/>
      <c r="E38" s="65">
        <v>4.26</v>
      </c>
      <c r="F38" s="65">
        <v>1.95</v>
      </c>
      <c r="G38" s="9"/>
      <c r="H38" s="65">
        <f t="shared" si="0"/>
        <v>3.11</v>
      </c>
      <c r="I38" s="65">
        <f t="shared" si="1"/>
        <v>0</v>
      </c>
    </row>
    <row r="39" spans="1:9" ht="47.25" x14ac:dyDescent="0.25">
      <c r="A39" s="8">
        <v>38</v>
      </c>
      <c r="B39" s="15" t="s">
        <v>40</v>
      </c>
      <c r="C39" s="9" t="s">
        <v>155</v>
      </c>
      <c r="D39" s="9"/>
      <c r="E39" s="65"/>
      <c r="F39" s="65"/>
      <c r="G39" s="9"/>
      <c r="H39" s="65">
        <f t="shared" si="0"/>
        <v>0</v>
      </c>
      <c r="I39" s="65">
        <f t="shared" si="1"/>
        <v>0</v>
      </c>
    </row>
    <row r="40" spans="1:9" ht="31.5" x14ac:dyDescent="0.25">
      <c r="A40" s="8">
        <v>39</v>
      </c>
      <c r="B40" s="10" t="s">
        <v>138</v>
      </c>
      <c r="C40" s="9" t="s">
        <v>155</v>
      </c>
      <c r="D40" s="9"/>
      <c r="E40" s="65">
        <v>3.87</v>
      </c>
      <c r="F40" s="65">
        <v>3.95</v>
      </c>
      <c r="G40" s="9"/>
      <c r="H40" s="65">
        <f t="shared" si="0"/>
        <v>3.91</v>
      </c>
      <c r="I40" s="65">
        <f t="shared" si="1"/>
        <v>0</v>
      </c>
    </row>
    <row r="41" spans="1:9" ht="63" x14ac:dyDescent="0.25">
      <c r="A41" s="8">
        <v>40</v>
      </c>
      <c r="B41" s="13" t="s">
        <v>41</v>
      </c>
      <c r="C41" s="9" t="s">
        <v>215</v>
      </c>
      <c r="D41" s="9"/>
      <c r="E41" s="65">
        <v>6.7</v>
      </c>
      <c r="F41" s="65">
        <v>8</v>
      </c>
      <c r="G41" s="9"/>
      <c r="H41" s="65">
        <f t="shared" si="0"/>
        <v>7.35</v>
      </c>
      <c r="I41" s="65">
        <f t="shared" si="1"/>
        <v>0</v>
      </c>
    </row>
    <row r="42" spans="1:9" ht="47.25" x14ac:dyDescent="0.25">
      <c r="A42" s="8">
        <v>47</v>
      </c>
      <c r="B42" s="15" t="s">
        <v>139</v>
      </c>
      <c r="C42" s="9" t="s">
        <v>216</v>
      </c>
      <c r="D42" s="9"/>
      <c r="E42" s="65">
        <v>12</v>
      </c>
      <c r="F42" s="65">
        <v>14</v>
      </c>
      <c r="G42" s="9"/>
      <c r="H42" s="65">
        <f t="shared" si="0"/>
        <v>13</v>
      </c>
      <c r="I42" s="65">
        <f t="shared" si="1"/>
        <v>0</v>
      </c>
    </row>
    <row r="43" spans="1:9" x14ac:dyDescent="0.25">
      <c r="A43" s="8">
        <v>48</v>
      </c>
      <c r="B43" s="11" t="s">
        <v>140</v>
      </c>
      <c r="C43" s="9" t="s">
        <v>183</v>
      </c>
      <c r="D43" s="9"/>
      <c r="E43" s="65">
        <v>4.3600000000000003</v>
      </c>
      <c r="F43" s="65">
        <v>2.69</v>
      </c>
      <c r="G43" s="9"/>
      <c r="H43" s="65">
        <f t="shared" si="0"/>
        <v>3.53</v>
      </c>
      <c r="I43" s="65">
        <f t="shared" si="1"/>
        <v>0</v>
      </c>
    </row>
    <row r="44" spans="1:9" s="1" customFormat="1" x14ac:dyDescent="0.25">
      <c r="A44" s="8">
        <v>49</v>
      </c>
      <c r="B44" s="11" t="s">
        <v>174</v>
      </c>
      <c r="C44" s="9" t="s">
        <v>183</v>
      </c>
      <c r="D44" s="9"/>
      <c r="E44" s="65">
        <v>5.26</v>
      </c>
      <c r="F44" s="65">
        <v>2.33</v>
      </c>
      <c r="G44" s="9"/>
      <c r="H44" s="65">
        <f t="shared" si="0"/>
        <v>3.8</v>
      </c>
      <c r="I44" s="65">
        <f t="shared" si="1"/>
        <v>0</v>
      </c>
    </row>
    <row r="45" spans="1:9" ht="31.5" x14ac:dyDescent="0.25">
      <c r="A45" s="8">
        <v>50</v>
      </c>
      <c r="B45" s="11" t="s">
        <v>173</v>
      </c>
      <c r="C45" s="9" t="s">
        <v>183</v>
      </c>
      <c r="D45" s="9"/>
      <c r="E45" s="65">
        <v>13.67</v>
      </c>
      <c r="F45" s="65">
        <v>1.83</v>
      </c>
      <c r="G45" s="9"/>
      <c r="H45" s="65">
        <f t="shared" si="0"/>
        <v>7.75</v>
      </c>
      <c r="I45" s="65">
        <f t="shared" si="1"/>
        <v>0</v>
      </c>
    </row>
    <row r="46" spans="1:9" ht="31.5" x14ac:dyDescent="0.25">
      <c r="A46" s="8">
        <v>51</v>
      </c>
      <c r="B46" s="11" t="s">
        <v>172</v>
      </c>
      <c r="C46" s="9" t="s">
        <v>183</v>
      </c>
      <c r="D46" s="9"/>
      <c r="E46" s="65">
        <v>15.67</v>
      </c>
      <c r="F46" s="65">
        <v>16.899999999999999</v>
      </c>
      <c r="G46" s="9"/>
      <c r="H46" s="65">
        <f t="shared" si="0"/>
        <v>16.29</v>
      </c>
      <c r="I46" s="65">
        <f t="shared" si="1"/>
        <v>0</v>
      </c>
    </row>
    <row r="47" spans="1:9" s="1" customFormat="1" ht="31.5" x14ac:dyDescent="0.25">
      <c r="A47" s="8">
        <v>52</v>
      </c>
      <c r="B47" s="11" t="s">
        <v>171</v>
      </c>
      <c r="C47" s="9"/>
      <c r="D47" s="9"/>
      <c r="E47" s="65">
        <v>13.67</v>
      </c>
      <c r="F47" s="65">
        <v>5.58</v>
      </c>
      <c r="G47" s="9"/>
      <c r="H47" s="65">
        <f t="shared" si="0"/>
        <v>9.6300000000000008</v>
      </c>
      <c r="I47" s="65">
        <f t="shared" si="1"/>
        <v>0</v>
      </c>
    </row>
    <row r="48" spans="1:9" ht="47.25" x14ac:dyDescent="0.25">
      <c r="A48" s="8">
        <v>53</v>
      </c>
      <c r="B48" s="13" t="s">
        <v>263</v>
      </c>
      <c r="C48" s="9" t="s">
        <v>155</v>
      </c>
      <c r="D48" s="9"/>
      <c r="E48" s="65">
        <v>4.97</v>
      </c>
      <c r="F48" s="65">
        <v>6.99</v>
      </c>
      <c r="G48" s="9"/>
      <c r="H48" s="65">
        <f t="shared" si="0"/>
        <v>5.98</v>
      </c>
      <c r="I48" s="65">
        <f t="shared" si="1"/>
        <v>0</v>
      </c>
    </row>
    <row r="49" spans="1:9" ht="31.5" x14ac:dyDescent="0.25">
      <c r="A49" s="8">
        <v>54</v>
      </c>
      <c r="B49" s="10" t="s">
        <v>264</v>
      </c>
      <c r="C49" s="9" t="s">
        <v>155</v>
      </c>
      <c r="D49" s="9"/>
      <c r="E49" s="65">
        <v>6.53</v>
      </c>
      <c r="F49" s="65">
        <v>8.99</v>
      </c>
      <c r="G49" s="9"/>
      <c r="H49" s="65">
        <f t="shared" si="0"/>
        <v>7.76</v>
      </c>
      <c r="I49" s="65">
        <f t="shared" si="1"/>
        <v>0</v>
      </c>
    </row>
    <row r="50" spans="1:9" ht="47.25" x14ac:dyDescent="0.25">
      <c r="A50" s="8">
        <v>55</v>
      </c>
      <c r="B50" s="10" t="s">
        <v>42</v>
      </c>
      <c r="C50" s="9" t="s">
        <v>155</v>
      </c>
      <c r="D50" s="9"/>
      <c r="E50" s="65">
        <v>0.9</v>
      </c>
      <c r="F50" s="65">
        <v>2.65</v>
      </c>
      <c r="G50" s="9"/>
      <c r="H50" s="65">
        <f t="shared" si="0"/>
        <v>1.78</v>
      </c>
      <c r="I50" s="65">
        <f t="shared" si="1"/>
        <v>0</v>
      </c>
    </row>
    <row r="51" spans="1:9" x14ac:dyDescent="0.25">
      <c r="A51" s="8">
        <v>56</v>
      </c>
      <c r="B51" s="10" t="s">
        <v>43</v>
      </c>
      <c r="C51" s="9" t="s">
        <v>155</v>
      </c>
      <c r="D51" s="9"/>
      <c r="E51" s="65">
        <v>4.5</v>
      </c>
      <c r="F51" s="65">
        <v>5.15</v>
      </c>
      <c r="G51" s="9"/>
      <c r="H51" s="65">
        <f t="shared" si="0"/>
        <v>4.83</v>
      </c>
      <c r="I51" s="65">
        <f t="shared" si="1"/>
        <v>0</v>
      </c>
    </row>
    <row r="52" spans="1:9" ht="47.25" x14ac:dyDescent="0.25">
      <c r="A52" s="8">
        <v>57</v>
      </c>
      <c r="B52" s="13" t="s">
        <v>44</v>
      </c>
      <c r="C52" s="9" t="s">
        <v>155</v>
      </c>
      <c r="D52" s="9"/>
      <c r="E52" s="65">
        <v>3.85</v>
      </c>
      <c r="F52" s="65">
        <v>2.0699999999999998</v>
      </c>
      <c r="G52" s="9"/>
      <c r="H52" s="65">
        <f t="shared" si="0"/>
        <v>2.96</v>
      </c>
      <c r="I52" s="65">
        <f t="shared" si="1"/>
        <v>0</v>
      </c>
    </row>
    <row r="53" spans="1:9" x14ac:dyDescent="0.25">
      <c r="A53" s="8">
        <v>58</v>
      </c>
      <c r="B53" s="11" t="s">
        <v>1</v>
      </c>
      <c r="C53" s="9" t="s">
        <v>155</v>
      </c>
      <c r="D53" s="9"/>
      <c r="E53" s="65"/>
      <c r="F53" s="65">
        <v>4</v>
      </c>
      <c r="G53" s="9"/>
      <c r="H53" s="65">
        <f t="shared" si="0"/>
        <v>2</v>
      </c>
      <c r="I53" s="65">
        <f t="shared" si="1"/>
        <v>0</v>
      </c>
    </row>
    <row r="54" spans="1:9" s="1" customFormat="1" ht="20.25" customHeight="1" x14ac:dyDescent="0.25">
      <c r="A54" s="8">
        <v>60</v>
      </c>
      <c r="B54" s="11" t="s">
        <v>33</v>
      </c>
      <c r="C54" s="9" t="s">
        <v>155</v>
      </c>
      <c r="D54" s="9"/>
      <c r="E54" s="65">
        <v>3.49</v>
      </c>
      <c r="F54" s="65">
        <v>2.77</v>
      </c>
      <c r="G54" s="9"/>
      <c r="H54" s="65">
        <f t="shared" si="0"/>
        <v>3.13</v>
      </c>
      <c r="I54" s="65">
        <f t="shared" si="1"/>
        <v>0</v>
      </c>
    </row>
    <row r="55" spans="1:9" x14ac:dyDescent="0.25">
      <c r="A55" s="8">
        <v>59</v>
      </c>
      <c r="B55" s="11" t="s">
        <v>184</v>
      </c>
      <c r="C55" s="9" t="s">
        <v>155</v>
      </c>
      <c r="D55" s="9"/>
      <c r="E55" s="65">
        <v>8.9</v>
      </c>
      <c r="F55" s="65">
        <v>9.1999999999999993</v>
      </c>
      <c r="G55" s="9"/>
      <c r="H55" s="65">
        <f t="shared" si="0"/>
        <v>9.0500000000000007</v>
      </c>
      <c r="I55" s="65">
        <f t="shared" si="1"/>
        <v>0</v>
      </c>
    </row>
    <row r="56" spans="1:9" x14ac:dyDescent="0.25">
      <c r="A56" s="8">
        <v>25</v>
      </c>
      <c r="B56" s="10" t="s">
        <v>209</v>
      </c>
      <c r="C56" s="9" t="s">
        <v>155</v>
      </c>
      <c r="D56" s="9"/>
      <c r="E56" s="65"/>
      <c r="F56" s="65">
        <v>9.9</v>
      </c>
      <c r="G56" s="9"/>
      <c r="H56" s="65">
        <f t="shared" si="0"/>
        <v>4.95</v>
      </c>
      <c r="I56" s="65">
        <f t="shared" si="1"/>
        <v>0</v>
      </c>
    </row>
    <row r="57" spans="1:9" ht="47.25" x14ac:dyDescent="0.25">
      <c r="A57" s="16"/>
      <c r="B57" s="16" t="s">
        <v>240</v>
      </c>
      <c r="C57" s="16" t="s">
        <v>239</v>
      </c>
      <c r="D57" s="16"/>
      <c r="E57" s="69">
        <v>55</v>
      </c>
      <c r="F57" s="69">
        <v>53.5</v>
      </c>
      <c r="G57" s="16"/>
      <c r="H57" s="65">
        <f t="shared" si="0"/>
        <v>54.25</v>
      </c>
      <c r="I57" s="65">
        <f t="shared" si="1"/>
        <v>0</v>
      </c>
    </row>
    <row r="58" spans="1:9" s="1" customFormat="1" ht="31.5" x14ac:dyDescent="0.25">
      <c r="A58" s="8">
        <v>64</v>
      </c>
      <c r="B58" s="16" t="s">
        <v>126</v>
      </c>
      <c r="C58" s="9" t="s">
        <v>155</v>
      </c>
      <c r="D58" s="9"/>
      <c r="E58" s="65">
        <v>0.45</v>
      </c>
      <c r="F58" s="65">
        <v>0.22</v>
      </c>
      <c r="G58" s="9"/>
      <c r="H58" s="65">
        <f t="shared" si="0"/>
        <v>0.34</v>
      </c>
      <c r="I58" s="65">
        <f t="shared" si="1"/>
        <v>0</v>
      </c>
    </row>
    <row r="59" spans="1:9" ht="31.5" x14ac:dyDescent="0.25">
      <c r="A59" s="8">
        <v>65</v>
      </c>
      <c r="B59" s="13" t="s">
        <v>45</v>
      </c>
      <c r="C59" s="9" t="s">
        <v>155</v>
      </c>
      <c r="D59" s="9"/>
      <c r="E59" s="65">
        <v>2.37</v>
      </c>
      <c r="F59" s="65">
        <v>4.76</v>
      </c>
      <c r="G59" s="9"/>
      <c r="H59" s="65">
        <f t="shared" si="0"/>
        <v>3.57</v>
      </c>
      <c r="I59" s="65">
        <f t="shared" si="1"/>
        <v>0</v>
      </c>
    </row>
    <row r="60" spans="1:9" ht="36" customHeight="1" x14ac:dyDescent="0.25">
      <c r="A60" s="8">
        <v>66</v>
      </c>
      <c r="B60" s="11" t="s">
        <v>8</v>
      </c>
      <c r="C60" s="9" t="s">
        <v>155</v>
      </c>
      <c r="D60" s="9"/>
      <c r="E60" s="65">
        <v>1.78</v>
      </c>
      <c r="F60" s="65">
        <v>3.06</v>
      </c>
      <c r="G60" s="9"/>
      <c r="H60" s="65">
        <f t="shared" si="0"/>
        <v>2.42</v>
      </c>
      <c r="I60" s="65">
        <f t="shared" si="1"/>
        <v>0</v>
      </c>
    </row>
    <row r="61" spans="1:9" ht="63" x14ac:dyDescent="0.25">
      <c r="A61" s="8">
        <v>69</v>
      </c>
      <c r="B61" s="15" t="s">
        <v>46</v>
      </c>
      <c r="C61" s="9" t="s">
        <v>215</v>
      </c>
      <c r="D61" s="9"/>
      <c r="E61" s="65">
        <v>4.26</v>
      </c>
      <c r="F61" s="65">
        <v>3.22</v>
      </c>
      <c r="G61" s="9"/>
      <c r="H61" s="65">
        <f t="shared" si="0"/>
        <v>3.74</v>
      </c>
      <c r="I61" s="65">
        <f t="shared" si="1"/>
        <v>0</v>
      </c>
    </row>
    <row r="62" spans="1:9" s="1" customFormat="1" ht="47.25" x14ac:dyDescent="0.25">
      <c r="A62" s="8">
        <v>70</v>
      </c>
      <c r="B62" s="10" t="s">
        <v>109</v>
      </c>
      <c r="C62" s="9" t="s">
        <v>215</v>
      </c>
      <c r="D62" s="9"/>
      <c r="E62" s="65">
        <v>38.119999999999997</v>
      </c>
      <c r="F62" s="65">
        <v>23.64</v>
      </c>
      <c r="G62" s="9"/>
      <c r="H62" s="65">
        <f t="shared" si="0"/>
        <v>30.88</v>
      </c>
      <c r="I62" s="65">
        <f t="shared" si="1"/>
        <v>0</v>
      </c>
    </row>
    <row r="63" spans="1:9" s="1" customFormat="1" ht="40.5" customHeight="1" x14ac:dyDescent="0.25">
      <c r="A63" s="8">
        <v>72</v>
      </c>
      <c r="B63" s="13" t="s">
        <v>47</v>
      </c>
      <c r="C63" s="9" t="s">
        <v>155</v>
      </c>
      <c r="D63" s="9"/>
      <c r="E63" s="65">
        <v>3.99</v>
      </c>
      <c r="F63" s="65">
        <v>6.36</v>
      </c>
      <c r="G63" s="9"/>
      <c r="H63" s="65">
        <f t="shared" si="0"/>
        <v>5.18</v>
      </c>
      <c r="I63" s="65">
        <f t="shared" si="1"/>
        <v>0</v>
      </c>
    </row>
    <row r="64" spans="1:9" x14ac:dyDescent="0.25">
      <c r="A64" s="8">
        <v>73</v>
      </c>
      <c r="B64" s="13" t="s">
        <v>48</v>
      </c>
      <c r="C64" s="9" t="s">
        <v>155</v>
      </c>
      <c r="D64" s="9"/>
      <c r="E64" s="65">
        <v>61.8</v>
      </c>
      <c r="F64" s="65">
        <v>56.9</v>
      </c>
      <c r="G64" s="9"/>
      <c r="H64" s="65">
        <f t="shared" si="0"/>
        <v>59.35</v>
      </c>
      <c r="I64" s="65">
        <f t="shared" si="1"/>
        <v>0</v>
      </c>
    </row>
    <row r="65" spans="1:9" x14ac:dyDescent="0.25">
      <c r="A65" s="8">
        <v>74</v>
      </c>
      <c r="B65" s="11" t="s">
        <v>13</v>
      </c>
      <c r="C65" s="9" t="s">
        <v>155</v>
      </c>
      <c r="D65" s="9"/>
      <c r="E65" s="65">
        <v>27.66</v>
      </c>
      <c r="F65" s="65"/>
      <c r="G65" s="9"/>
      <c r="H65" s="65">
        <f t="shared" si="0"/>
        <v>13.83</v>
      </c>
      <c r="I65" s="65">
        <f t="shared" si="1"/>
        <v>0</v>
      </c>
    </row>
    <row r="66" spans="1:9" ht="256.5" customHeight="1" x14ac:dyDescent="0.25">
      <c r="A66" s="8">
        <v>75</v>
      </c>
      <c r="B66" s="17" t="s">
        <v>49</v>
      </c>
      <c r="C66" s="9" t="s">
        <v>155</v>
      </c>
      <c r="D66" s="9"/>
      <c r="E66" s="65">
        <v>3.72</v>
      </c>
      <c r="F66" s="65">
        <v>1.29</v>
      </c>
      <c r="G66" s="9"/>
      <c r="H66" s="65">
        <f t="shared" ref="H66:H129" si="2">SUM(E66+F66)/2</f>
        <v>2.5099999999999998</v>
      </c>
      <c r="I66" s="65">
        <f t="shared" ref="I66:I129" si="3">SUM(D66)*H66</f>
        <v>0</v>
      </c>
    </row>
    <row r="67" spans="1:9" ht="31.5" x14ac:dyDescent="0.25">
      <c r="A67" s="8">
        <v>76</v>
      </c>
      <c r="B67" s="11" t="s">
        <v>9</v>
      </c>
      <c r="C67" s="9" t="s">
        <v>155</v>
      </c>
      <c r="D67" s="9"/>
      <c r="E67" s="65">
        <v>1.64</v>
      </c>
      <c r="F67" s="65">
        <v>6.49</v>
      </c>
      <c r="G67" s="9"/>
      <c r="H67" s="65">
        <f t="shared" si="2"/>
        <v>4.07</v>
      </c>
      <c r="I67" s="65">
        <f t="shared" si="3"/>
        <v>0</v>
      </c>
    </row>
    <row r="68" spans="1:9" ht="47.25" x14ac:dyDescent="0.25">
      <c r="A68" s="8">
        <v>77</v>
      </c>
      <c r="B68" s="11" t="s">
        <v>110</v>
      </c>
      <c r="C68" s="9" t="s">
        <v>155</v>
      </c>
      <c r="D68" s="9"/>
      <c r="E68" s="65">
        <v>3.72</v>
      </c>
      <c r="F68" s="65">
        <v>2.99</v>
      </c>
      <c r="G68" s="9"/>
      <c r="H68" s="65">
        <f t="shared" si="2"/>
        <v>3.36</v>
      </c>
      <c r="I68" s="65">
        <f t="shared" si="3"/>
        <v>0</v>
      </c>
    </row>
    <row r="69" spans="1:9" ht="63" x14ac:dyDescent="0.25">
      <c r="A69" s="8">
        <v>78</v>
      </c>
      <c r="B69" s="17" t="s">
        <v>111</v>
      </c>
      <c r="C69" s="9" t="s">
        <v>155</v>
      </c>
      <c r="D69" s="9"/>
      <c r="E69" s="65">
        <v>3.7</v>
      </c>
      <c r="F69" s="65">
        <v>5.75</v>
      </c>
      <c r="G69" s="9"/>
      <c r="H69" s="65">
        <f t="shared" si="2"/>
        <v>4.7300000000000004</v>
      </c>
      <c r="I69" s="65">
        <f t="shared" si="3"/>
        <v>0</v>
      </c>
    </row>
    <row r="70" spans="1:9" ht="157.5" x14ac:dyDescent="0.25">
      <c r="A70" s="8">
        <v>79</v>
      </c>
      <c r="B70" s="15" t="s">
        <v>112</v>
      </c>
      <c r="C70" s="9" t="s">
        <v>155</v>
      </c>
      <c r="D70" s="9"/>
      <c r="E70" s="65">
        <v>11.82</v>
      </c>
      <c r="F70" s="65">
        <v>7.49</v>
      </c>
      <c r="G70" s="9"/>
      <c r="H70" s="65">
        <f t="shared" si="2"/>
        <v>9.66</v>
      </c>
      <c r="I70" s="65">
        <f t="shared" si="3"/>
        <v>0</v>
      </c>
    </row>
    <row r="71" spans="1:9" x14ac:dyDescent="0.25">
      <c r="A71" s="8">
        <v>80</v>
      </c>
      <c r="B71" s="11" t="s">
        <v>12</v>
      </c>
      <c r="C71" s="9" t="s">
        <v>155</v>
      </c>
      <c r="D71" s="9"/>
      <c r="E71" s="65"/>
      <c r="F71" s="65"/>
      <c r="G71" s="9"/>
      <c r="H71" s="65">
        <f t="shared" si="2"/>
        <v>0</v>
      </c>
      <c r="I71" s="65">
        <f t="shared" si="3"/>
        <v>0</v>
      </c>
    </row>
    <row r="72" spans="1:9" ht="31.5" x14ac:dyDescent="0.25">
      <c r="A72" s="8">
        <v>81</v>
      </c>
      <c r="B72" s="11" t="s">
        <v>132</v>
      </c>
      <c r="C72" s="9" t="s">
        <v>155</v>
      </c>
      <c r="D72" s="9"/>
      <c r="E72" s="65">
        <v>17.52</v>
      </c>
      <c r="F72" s="65">
        <v>19</v>
      </c>
      <c r="G72" s="9"/>
      <c r="H72" s="65">
        <f t="shared" si="2"/>
        <v>18.260000000000002</v>
      </c>
      <c r="I72" s="65">
        <f t="shared" si="3"/>
        <v>0</v>
      </c>
    </row>
    <row r="73" spans="1:9" ht="31.5" x14ac:dyDescent="0.25">
      <c r="A73" s="8">
        <v>82</v>
      </c>
      <c r="B73" s="11" t="s">
        <v>10</v>
      </c>
      <c r="C73" s="9" t="s">
        <v>155</v>
      </c>
      <c r="D73" s="9"/>
      <c r="E73" s="65">
        <v>8</v>
      </c>
      <c r="F73" s="65">
        <v>6.5</v>
      </c>
      <c r="G73" s="9"/>
      <c r="H73" s="65">
        <f t="shared" si="2"/>
        <v>7.25</v>
      </c>
      <c r="I73" s="65">
        <f t="shared" si="3"/>
        <v>0</v>
      </c>
    </row>
    <row r="74" spans="1:9" ht="141" customHeight="1" x14ac:dyDescent="0.25">
      <c r="A74" s="8">
        <v>83</v>
      </c>
      <c r="B74" s="11" t="s">
        <v>2</v>
      </c>
      <c r="C74" s="9" t="s">
        <v>155</v>
      </c>
      <c r="D74" s="9"/>
      <c r="E74" s="65">
        <v>4.0999999999999996</v>
      </c>
      <c r="F74" s="65">
        <v>3.9</v>
      </c>
      <c r="G74" s="9"/>
      <c r="H74" s="65">
        <f t="shared" si="2"/>
        <v>4</v>
      </c>
      <c r="I74" s="65">
        <f t="shared" si="3"/>
        <v>0</v>
      </c>
    </row>
    <row r="75" spans="1:9" ht="78.75" x14ac:dyDescent="0.25">
      <c r="A75" s="8">
        <v>63</v>
      </c>
      <c r="B75" s="13" t="s">
        <v>186</v>
      </c>
      <c r="C75" s="9" t="s">
        <v>155</v>
      </c>
      <c r="D75" s="9"/>
      <c r="E75" s="65">
        <v>1.35</v>
      </c>
      <c r="F75" s="65">
        <v>1.65</v>
      </c>
      <c r="G75" s="9"/>
      <c r="H75" s="65">
        <f t="shared" si="2"/>
        <v>1.5</v>
      </c>
      <c r="I75" s="65">
        <f t="shared" si="3"/>
        <v>0</v>
      </c>
    </row>
    <row r="76" spans="1:9" ht="21" customHeight="1" x14ac:dyDescent="0.25">
      <c r="A76" s="8">
        <v>62</v>
      </c>
      <c r="B76" s="13" t="s">
        <v>185</v>
      </c>
      <c r="C76" s="9" t="s">
        <v>155</v>
      </c>
      <c r="D76" s="9"/>
      <c r="E76" s="65">
        <v>1.35</v>
      </c>
      <c r="F76" s="65">
        <v>9.8000000000000007</v>
      </c>
      <c r="G76" s="9"/>
      <c r="H76" s="65">
        <f t="shared" si="2"/>
        <v>5.58</v>
      </c>
      <c r="I76" s="65">
        <f t="shared" si="3"/>
        <v>0</v>
      </c>
    </row>
    <row r="77" spans="1:9" ht="78.75" x14ac:dyDescent="0.25">
      <c r="A77" s="8">
        <v>61</v>
      </c>
      <c r="B77" s="10" t="s">
        <v>187</v>
      </c>
      <c r="C77" s="9" t="s">
        <v>155</v>
      </c>
      <c r="D77" s="9"/>
      <c r="E77" s="65">
        <v>7</v>
      </c>
      <c r="F77" s="65">
        <v>6.4</v>
      </c>
      <c r="G77" s="9"/>
      <c r="H77" s="65">
        <f t="shared" si="2"/>
        <v>6.7</v>
      </c>
      <c r="I77" s="65">
        <f t="shared" si="3"/>
        <v>0</v>
      </c>
    </row>
    <row r="78" spans="1:9" x14ac:dyDescent="0.25">
      <c r="A78" s="8">
        <v>84</v>
      </c>
      <c r="B78" s="13" t="s">
        <v>127</v>
      </c>
      <c r="C78" s="9" t="s">
        <v>155</v>
      </c>
      <c r="D78" s="9"/>
      <c r="E78" s="65">
        <v>97</v>
      </c>
      <c r="F78" s="65">
        <v>76.3</v>
      </c>
      <c r="G78" s="9"/>
      <c r="H78" s="65">
        <f t="shared" si="2"/>
        <v>86.65</v>
      </c>
      <c r="I78" s="65">
        <f t="shared" si="3"/>
        <v>0</v>
      </c>
    </row>
    <row r="79" spans="1:9" x14ac:dyDescent="0.25">
      <c r="A79" s="8">
        <v>85</v>
      </c>
      <c r="B79" s="13" t="s">
        <v>50</v>
      </c>
      <c r="C79" s="9" t="s">
        <v>155</v>
      </c>
      <c r="D79" s="9"/>
      <c r="E79" s="65">
        <v>23.3</v>
      </c>
      <c r="F79" s="65">
        <v>29</v>
      </c>
      <c r="G79" s="9"/>
      <c r="H79" s="65">
        <f t="shared" si="2"/>
        <v>26.15</v>
      </c>
      <c r="I79" s="65">
        <f t="shared" si="3"/>
        <v>0</v>
      </c>
    </row>
    <row r="80" spans="1:9" ht="31.5" x14ac:dyDescent="0.25">
      <c r="A80" s="8">
        <v>26</v>
      </c>
      <c r="B80" s="10" t="s">
        <v>210</v>
      </c>
      <c r="C80" s="9" t="s">
        <v>216</v>
      </c>
      <c r="D80" s="9"/>
      <c r="E80" s="65">
        <v>5.26</v>
      </c>
      <c r="F80" s="65">
        <v>1.65</v>
      </c>
      <c r="G80" s="9"/>
      <c r="H80" s="65">
        <f t="shared" si="2"/>
        <v>3.46</v>
      </c>
      <c r="I80" s="65">
        <f t="shared" si="3"/>
        <v>0</v>
      </c>
    </row>
    <row r="81" spans="1:9" ht="47.25" x14ac:dyDescent="0.25">
      <c r="A81" s="8">
        <v>27</v>
      </c>
      <c r="B81" s="10" t="s">
        <v>211</v>
      </c>
      <c r="C81" s="9" t="s">
        <v>216</v>
      </c>
      <c r="D81" s="9"/>
      <c r="E81" s="65">
        <v>6.26</v>
      </c>
      <c r="F81" s="65">
        <v>3.7</v>
      </c>
      <c r="G81" s="9"/>
      <c r="H81" s="65">
        <f t="shared" si="2"/>
        <v>4.9800000000000004</v>
      </c>
      <c r="I81" s="65">
        <f t="shared" si="3"/>
        <v>0</v>
      </c>
    </row>
    <row r="82" spans="1:9" ht="31.5" x14ac:dyDescent="0.25">
      <c r="A82" s="8">
        <v>86</v>
      </c>
      <c r="B82" s="16" t="s">
        <v>51</v>
      </c>
      <c r="C82" s="9" t="s">
        <v>216</v>
      </c>
      <c r="D82" s="9"/>
      <c r="E82" s="65"/>
      <c r="F82" s="65">
        <v>3.95</v>
      </c>
      <c r="G82" s="9"/>
      <c r="H82" s="65">
        <f t="shared" si="2"/>
        <v>1.98</v>
      </c>
      <c r="I82" s="65">
        <f t="shared" si="3"/>
        <v>0</v>
      </c>
    </row>
    <row r="83" spans="1:9" ht="31.5" x14ac:dyDescent="0.25">
      <c r="A83" s="8">
        <v>87</v>
      </c>
      <c r="B83" s="11" t="s">
        <v>11</v>
      </c>
      <c r="C83" s="9" t="s">
        <v>155</v>
      </c>
      <c r="D83" s="9"/>
      <c r="E83" s="65">
        <v>2.02</v>
      </c>
      <c r="F83" s="65">
        <v>2.4900000000000002</v>
      </c>
      <c r="G83" s="9"/>
      <c r="H83" s="65">
        <f t="shared" si="2"/>
        <v>2.2599999999999998</v>
      </c>
      <c r="I83" s="65">
        <f t="shared" si="3"/>
        <v>0</v>
      </c>
    </row>
    <row r="84" spans="1:9" ht="78.75" x14ac:dyDescent="0.25">
      <c r="A84" s="8">
        <v>88</v>
      </c>
      <c r="B84" s="10" t="s">
        <v>34</v>
      </c>
      <c r="C84" s="9" t="s">
        <v>155</v>
      </c>
      <c r="D84" s="9"/>
      <c r="E84" s="65">
        <v>16.43</v>
      </c>
      <c r="F84" s="65">
        <v>12.9</v>
      </c>
      <c r="G84" s="9"/>
      <c r="H84" s="65">
        <f t="shared" si="2"/>
        <v>14.67</v>
      </c>
      <c r="I84" s="65">
        <f t="shared" si="3"/>
        <v>0</v>
      </c>
    </row>
    <row r="85" spans="1:9" ht="283.5" x14ac:dyDescent="0.25">
      <c r="A85" s="8">
        <v>71</v>
      </c>
      <c r="B85" s="16" t="s">
        <v>194</v>
      </c>
      <c r="C85" s="9" t="s">
        <v>155</v>
      </c>
      <c r="D85" s="9"/>
      <c r="E85" s="65">
        <v>39.9</v>
      </c>
      <c r="F85" s="65">
        <v>52.9</v>
      </c>
      <c r="G85" s="9"/>
      <c r="H85" s="65">
        <f t="shared" si="2"/>
        <v>46.4</v>
      </c>
      <c r="I85" s="65">
        <f t="shared" si="3"/>
        <v>0</v>
      </c>
    </row>
    <row r="86" spans="1:9" s="1" customFormat="1" ht="78.75" x14ac:dyDescent="0.25">
      <c r="A86" s="8">
        <v>89</v>
      </c>
      <c r="B86" s="15" t="s">
        <v>133</v>
      </c>
      <c r="C86" s="9" t="s">
        <v>155</v>
      </c>
      <c r="D86" s="9"/>
      <c r="E86" s="65">
        <v>13.77</v>
      </c>
      <c r="F86" s="65">
        <v>11.32</v>
      </c>
      <c r="G86" s="9"/>
      <c r="H86" s="65">
        <f t="shared" si="2"/>
        <v>12.55</v>
      </c>
      <c r="I86" s="65">
        <f t="shared" si="3"/>
        <v>0</v>
      </c>
    </row>
    <row r="87" spans="1:9" ht="63" x14ac:dyDescent="0.25">
      <c r="A87" s="8">
        <v>90</v>
      </c>
      <c r="B87" s="10" t="s">
        <v>35</v>
      </c>
      <c r="C87" s="9" t="s">
        <v>155</v>
      </c>
      <c r="D87" s="9"/>
      <c r="E87" s="65">
        <v>119.4</v>
      </c>
      <c r="F87" s="65">
        <v>76.599999999999994</v>
      </c>
      <c r="G87" s="9"/>
      <c r="H87" s="65">
        <f t="shared" si="2"/>
        <v>98</v>
      </c>
      <c r="I87" s="65">
        <f t="shared" si="3"/>
        <v>0</v>
      </c>
    </row>
    <row r="88" spans="1:9" ht="31.5" x14ac:dyDescent="0.25">
      <c r="A88" s="8">
        <v>92</v>
      </c>
      <c r="B88" s="15" t="s">
        <v>141</v>
      </c>
      <c r="C88" s="9" t="s">
        <v>216</v>
      </c>
      <c r="D88" s="9"/>
      <c r="E88" s="65">
        <v>26.5</v>
      </c>
      <c r="F88" s="65">
        <v>32</v>
      </c>
      <c r="G88" s="9"/>
      <c r="H88" s="65">
        <f t="shared" si="2"/>
        <v>29.25</v>
      </c>
      <c r="I88" s="65">
        <f t="shared" si="3"/>
        <v>0</v>
      </c>
    </row>
    <row r="89" spans="1:9" ht="47.25" x14ac:dyDescent="0.25">
      <c r="A89" s="8">
        <v>93</v>
      </c>
      <c r="B89" s="15" t="s">
        <v>142</v>
      </c>
      <c r="C89" s="9" t="s">
        <v>216</v>
      </c>
      <c r="D89" s="9"/>
      <c r="E89" s="65">
        <v>14</v>
      </c>
      <c r="F89" s="65">
        <v>14.74</v>
      </c>
      <c r="G89" s="9"/>
      <c r="H89" s="65">
        <f t="shared" si="2"/>
        <v>14.37</v>
      </c>
      <c r="I89" s="65">
        <f t="shared" si="3"/>
        <v>0</v>
      </c>
    </row>
    <row r="90" spans="1:9" ht="47.25" x14ac:dyDescent="0.25">
      <c r="A90" s="8">
        <v>94</v>
      </c>
      <c r="B90" s="15" t="s">
        <v>113</v>
      </c>
      <c r="C90" s="9" t="s">
        <v>216</v>
      </c>
      <c r="D90" s="9"/>
      <c r="E90" s="65">
        <v>8</v>
      </c>
      <c r="F90" s="65">
        <v>16.52</v>
      </c>
      <c r="G90" s="9"/>
      <c r="H90" s="65">
        <f t="shared" si="2"/>
        <v>12.26</v>
      </c>
      <c r="I90" s="65">
        <f t="shared" si="3"/>
        <v>0</v>
      </c>
    </row>
    <row r="91" spans="1:9" ht="31.5" x14ac:dyDescent="0.25">
      <c r="A91" s="8">
        <v>91</v>
      </c>
      <c r="B91" s="10" t="s">
        <v>195</v>
      </c>
      <c r="C91" s="9" t="s">
        <v>216</v>
      </c>
      <c r="D91" s="9"/>
      <c r="E91" s="65">
        <v>11.14</v>
      </c>
      <c r="F91" s="65">
        <v>10.93</v>
      </c>
      <c r="G91" s="9"/>
      <c r="H91" s="65">
        <f t="shared" si="2"/>
        <v>11.04</v>
      </c>
      <c r="I91" s="65">
        <f t="shared" si="3"/>
        <v>0</v>
      </c>
    </row>
    <row r="92" spans="1:9" ht="31.5" x14ac:dyDescent="0.25">
      <c r="A92" s="8">
        <v>95</v>
      </c>
      <c r="B92" s="11" t="s">
        <v>32</v>
      </c>
      <c r="C92" s="9" t="s">
        <v>216</v>
      </c>
      <c r="D92" s="9"/>
      <c r="E92" s="65">
        <v>11.26</v>
      </c>
      <c r="F92" s="65">
        <v>7.5</v>
      </c>
      <c r="G92" s="9"/>
      <c r="H92" s="65">
        <f t="shared" si="2"/>
        <v>9.3800000000000008</v>
      </c>
      <c r="I92" s="65">
        <f t="shared" si="3"/>
        <v>0</v>
      </c>
    </row>
    <row r="93" spans="1:9" ht="31.5" x14ac:dyDescent="0.25">
      <c r="A93" s="8">
        <v>96</v>
      </c>
      <c r="B93" s="11" t="s">
        <v>114</v>
      </c>
      <c r="C93" s="9" t="s">
        <v>216</v>
      </c>
      <c r="D93" s="9"/>
      <c r="E93" s="65">
        <v>4.4000000000000004</v>
      </c>
      <c r="F93" s="65">
        <v>5.81</v>
      </c>
      <c r="G93" s="9"/>
      <c r="H93" s="65">
        <f t="shared" si="2"/>
        <v>5.1100000000000003</v>
      </c>
      <c r="I93" s="65">
        <f t="shared" si="3"/>
        <v>0</v>
      </c>
    </row>
    <row r="94" spans="1:9" ht="78.75" x14ac:dyDescent="0.25">
      <c r="A94" s="8">
        <v>97</v>
      </c>
      <c r="B94" s="15" t="s">
        <v>143</v>
      </c>
      <c r="C94" s="9" t="s">
        <v>216</v>
      </c>
      <c r="D94" s="9"/>
      <c r="E94" s="65">
        <v>9.3000000000000007</v>
      </c>
      <c r="F94" s="65">
        <v>14.3</v>
      </c>
      <c r="G94" s="9"/>
      <c r="H94" s="65">
        <f t="shared" si="2"/>
        <v>11.8</v>
      </c>
      <c r="I94" s="65">
        <f t="shared" si="3"/>
        <v>0</v>
      </c>
    </row>
    <row r="95" spans="1:9" ht="78.75" x14ac:dyDescent="0.25">
      <c r="A95" s="8">
        <v>98</v>
      </c>
      <c r="B95" s="15" t="s">
        <v>144</v>
      </c>
      <c r="C95" s="9" t="s">
        <v>216</v>
      </c>
      <c r="D95" s="9"/>
      <c r="E95" s="65">
        <v>10.82</v>
      </c>
      <c r="F95" s="65">
        <v>9.9</v>
      </c>
      <c r="G95" s="9"/>
      <c r="H95" s="65">
        <f t="shared" si="2"/>
        <v>10.36</v>
      </c>
      <c r="I95" s="65">
        <f t="shared" si="3"/>
        <v>0</v>
      </c>
    </row>
    <row r="96" spans="1:9" x14ac:dyDescent="0.25">
      <c r="A96" s="8">
        <v>99</v>
      </c>
      <c r="B96" s="11" t="s">
        <v>145</v>
      </c>
      <c r="C96" s="9" t="s">
        <v>215</v>
      </c>
      <c r="D96" s="9"/>
      <c r="E96" s="65">
        <v>64.5</v>
      </c>
      <c r="F96" s="65">
        <v>26</v>
      </c>
      <c r="G96" s="9"/>
      <c r="H96" s="65">
        <f t="shared" si="2"/>
        <v>45.25</v>
      </c>
      <c r="I96" s="65">
        <f t="shared" si="3"/>
        <v>0</v>
      </c>
    </row>
    <row r="97" spans="1:66" ht="31.5" x14ac:dyDescent="0.25">
      <c r="A97" s="8">
        <v>68</v>
      </c>
      <c r="B97" s="11" t="s">
        <v>213</v>
      </c>
      <c r="C97" s="9"/>
      <c r="D97" s="9"/>
      <c r="E97" s="65">
        <v>2.29</v>
      </c>
      <c r="F97" s="65">
        <v>12.77</v>
      </c>
      <c r="G97" s="9"/>
      <c r="H97" s="65">
        <f t="shared" si="2"/>
        <v>7.53</v>
      </c>
      <c r="I97" s="65">
        <f t="shared" si="3"/>
        <v>0</v>
      </c>
    </row>
    <row r="98" spans="1:66" ht="31.5" x14ac:dyDescent="0.25">
      <c r="A98" s="8">
        <v>67</v>
      </c>
      <c r="B98" s="11" t="s">
        <v>212</v>
      </c>
      <c r="C98" s="9"/>
      <c r="D98" s="9"/>
      <c r="E98" s="65">
        <v>3.21</v>
      </c>
      <c r="F98" s="65">
        <v>13.77</v>
      </c>
      <c r="G98" s="9"/>
      <c r="H98" s="65">
        <f t="shared" si="2"/>
        <v>8.49</v>
      </c>
      <c r="I98" s="65">
        <f t="shared" si="3"/>
        <v>0</v>
      </c>
    </row>
    <row r="99" spans="1:66" ht="31.5" x14ac:dyDescent="0.25">
      <c r="A99" s="8">
        <v>100</v>
      </c>
      <c r="B99" s="13" t="s">
        <v>52</v>
      </c>
      <c r="C99" s="9" t="s">
        <v>216</v>
      </c>
      <c r="D99" s="9"/>
      <c r="E99" s="65">
        <v>16.39</v>
      </c>
      <c r="F99" s="65"/>
      <c r="G99" s="9"/>
      <c r="H99" s="65">
        <f t="shared" si="2"/>
        <v>8.1999999999999993</v>
      </c>
      <c r="I99" s="65">
        <f t="shared" si="3"/>
        <v>0</v>
      </c>
    </row>
    <row r="100" spans="1:66" ht="31.5" x14ac:dyDescent="0.25">
      <c r="A100" s="8">
        <v>101</v>
      </c>
      <c r="B100" s="11" t="s">
        <v>14</v>
      </c>
      <c r="C100" s="9" t="s">
        <v>155</v>
      </c>
      <c r="D100" s="9"/>
      <c r="E100" s="65">
        <v>1</v>
      </c>
      <c r="F100" s="65">
        <v>0.9</v>
      </c>
      <c r="G100" s="9"/>
      <c r="H100" s="65">
        <f t="shared" si="2"/>
        <v>0.95</v>
      </c>
      <c r="I100" s="65">
        <f t="shared" si="3"/>
        <v>0</v>
      </c>
    </row>
    <row r="101" spans="1:66" ht="31.5" x14ac:dyDescent="0.25">
      <c r="A101" s="8">
        <v>102</v>
      </c>
      <c r="B101" s="12" t="s">
        <v>53</v>
      </c>
      <c r="C101" s="9" t="s">
        <v>155</v>
      </c>
      <c r="D101" s="9"/>
      <c r="E101" s="65">
        <v>2.74</v>
      </c>
      <c r="F101" s="65"/>
      <c r="G101" s="9"/>
      <c r="H101" s="65">
        <f t="shared" si="2"/>
        <v>1.37</v>
      </c>
      <c r="I101" s="65">
        <f t="shared" si="3"/>
        <v>0</v>
      </c>
    </row>
    <row r="102" spans="1:66" ht="31.5" x14ac:dyDescent="0.25">
      <c r="A102" s="8">
        <v>103</v>
      </c>
      <c r="B102" s="15" t="s">
        <v>54</v>
      </c>
      <c r="C102" s="9" t="s">
        <v>155</v>
      </c>
      <c r="D102" s="9"/>
      <c r="E102" s="65">
        <v>14.81</v>
      </c>
      <c r="F102" s="65"/>
      <c r="G102" s="9"/>
      <c r="H102" s="65">
        <f t="shared" si="2"/>
        <v>7.41</v>
      </c>
      <c r="I102" s="65">
        <f t="shared" si="3"/>
        <v>0</v>
      </c>
    </row>
    <row r="103" spans="1:66" x14ac:dyDescent="0.25">
      <c r="A103" s="8">
        <v>106</v>
      </c>
      <c r="B103" s="11" t="s">
        <v>167</v>
      </c>
      <c r="C103" s="9" t="s">
        <v>155</v>
      </c>
      <c r="D103" s="9"/>
      <c r="E103" s="65">
        <v>21.9</v>
      </c>
      <c r="F103" s="65">
        <v>20.420000000000002</v>
      </c>
      <c r="G103" s="9"/>
      <c r="H103" s="65">
        <f t="shared" si="2"/>
        <v>21.16</v>
      </c>
      <c r="I103" s="65">
        <f t="shared" si="3"/>
        <v>0</v>
      </c>
    </row>
    <row r="104" spans="1:66" s="1" customFormat="1" ht="117" customHeight="1" x14ac:dyDescent="0.25">
      <c r="A104" s="8">
        <v>104</v>
      </c>
      <c r="B104" s="11" t="s">
        <v>15</v>
      </c>
      <c r="C104" s="9" t="s">
        <v>155</v>
      </c>
      <c r="D104" s="9"/>
      <c r="E104" s="65">
        <v>14.9</v>
      </c>
      <c r="F104" s="65">
        <v>13.22</v>
      </c>
      <c r="G104" s="9"/>
      <c r="H104" s="65">
        <f t="shared" si="2"/>
        <v>14.06</v>
      </c>
      <c r="I104" s="65">
        <f t="shared" si="3"/>
        <v>0</v>
      </c>
    </row>
    <row r="105" spans="1:66" s="1" customFormat="1" ht="16.5" thickBot="1" x14ac:dyDescent="0.3">
      <c r="A105" s="8">
        <v>105</v>
      </c>
      <c r="B105" s="126" t="s">
        <v>105</v>
      </c>
      <c r="C105" s="9" t="s">
        <v>155</v>
      </c>
      <c r="D105" s="9"/>
      <c r="E105" s="65">
        <v>6.89</v>
      </c>
      <c r="F105" s="65">
        <v>9.2200000000000006</v>
      </c>
      <c r="G105" s="9"/>
      <c r="H105" s="65">
        <f t="shared" si="2"/>
        <v>8.06</v>
      </c>
      <c r="I105" s="65">
        <f t="shared" si="3"/>
        <v>0</v>
      </c>
    </row>
    <row r="106" spans="1:66" s="1" customFormat="1" ht="16.5" thickBot="1" x14ac:dyDescent="0.3">
      <c r="A106" s="8">
        <v>107</v>
      </c>
      <c r="B106" s="128" t="s">
        <v>16</v>
      </c>
      <c r="C106" s="9" t="s">
        <v>155</v>
      </c>
      <c r="D106" s="9"/>
      <c r="E106" s="65">
        <v>14.9</v>
      </c>
      <c r="F106" s="65">
        <v>10.4</v>
      </c>
      <c r="G106" s="9"/>
      <c r="H106" s="65">
        <f t="shared" si="2"/>
        <v>12.65</v>
      </c>
      <c r="I106" s="65">
        <f t="shared" si="3"/>
        <v>0</v>
      </c>
    </row>
    <row r="107" spans="1:66" s="1" customFormat="1" ht="16.5" thickBot="1" x14ac:dyDescent="0.3">
      <c r="A107" s="8">
        <v>108</v>
      </c>
      <c r="B107" s="86" t="s">
        <v>17</v>
      </c>
      <c r="C107" s="9" t="s">
        <v>155</v>
      </c>
      <c r="D107" s="9"/>
      <c r="E107" s="65">
        <v>12.9</v>
      </c>
      <c r="F107" s="65">
        <v>10.11</v>
      </c>
      <c r="G107" s="9"/>
      <c r="H107" s="65">
        <f t="shared" si="2"/>
        <v>11.51</v>
      </c>
      <c r="I107" s="65">
        <f t="shared" si="3"/>
        <v>0</v>
      </c>
    </row>
    <row r="108" spans="1:66" s="80" customFormat="1" ht="47.25" x14ac:dyDescent="0.25">
      <c r="A108" s="16"/>
      <c r="B108" s="16" t="s">
        <v>241</v>
      </c>
      <c r="C108" s="16" t="s">
        <v>239</v>
      </c>
      <c r="D108" s="16"/>
      <c r="E108" s="69">
        <v>49.89</v>
      </c>
      <c r="F108" s="69">
        <v>47.5</v>
      </c>
      <c r="G108" s="16"/>
      <c r="H108" s="65">
        <f t="shared" si="2"/>
        <v>48.7</v>
      </c>
      <c r="I108" s="65">
        <f t="shared" si="3"/>
        <v>0</v>
      </c>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row>
    <row r="109" spans="1:66" ht="94.5" x14ac:dyDescent="0.25">
      <c r="A109" s="8">
        <v>111</v>
      </c>
      <c r="B109" s="37" t="s">
        <v>179</v>
      </c>
      <c r="C109" s="9" t="s">
        <v>155</v>
      </c>
      <c r="D109" s="9"/>
      <c r="E109" s="65">
        <v>39.799999999999997</v>
      </c>
      <c r="F109" s="65">
        <v>69.989999999999995</v>
      </c>
      <c r="G109" s="9"/>
      <c r="H109" s="65">
        <f t="shared" si="2"/>
        <v>54.9</v>
      </c>
      <c r="I109" s="65">
        <f t="shared" si="3"/>
        <v>0</v>
      </c>
    </row>
    <row r="110" spans="1:66" ht="94.5" x14ac:dyDescent="0.25">
      <c r="A110" s="8">
        <v>112</v>
      </c>
      <c r="B110" s="37" t="s">
        <v>180</v>
      </c>
      <c r="C110" s="9" t="s">
        <v>155</v>
      </c>
      <c r="D110" s="9"/>
      <c r="E110" s="65">
        <v>64.7</v>
      </c>
      <c r="F110" s="65">
        <v>29.99</v>
      </c>
      <c r="G110" s="9"/>
      <c r="H110" s="65">
        <f t="shared" si="2"/>
        <v>47.35</v>
      </c>
      <c r="I110" s="65">
        <f t="shared" si="3"/>
        <v>0</v>
      </c>
    </row>
    <row r="111" spans="1:66" ht="110.25" x14ac:dyDescent="0.25">
      <c r="A111" s="8">
        <v>110</v>
      </c>
      <c r="B111" s="37" t="s">
        <v>178</v>
      </c>
      <c r="C111" s="9" t="s">
        <v>155</v>
      </c>
      <c r="D111" s="9"/>
      <c r="E111" s="65">
        <v>48.7</v>
      </c>
      <c r="F111" s="65">
        <v>39.99</v>
      </c>
      <c r="G111" s="9"/>
      <c r="H111" s="65">
        <f t="shared" si="2"/>
        <v>44.35</v>
      </c>
      <c r="I111" s="65">
        <f t="shared" si="3"/>
        <v>0</v>
      </c>
    </row>
    <row r="112" spans="1:66" ht="110.25" x14ac:dyDescent="0.25">
      <c r="A112" s="8">
        <v>109</v>
      </c>
      <c r="B112" s="11" t="s">
        <v>181</v>
      </c>
      <c r="C112" s="9" t="s">
        <v>155</v>
      </c>
      <c r="D112" s="9"/>
      <c r="E112" s="65">
        <v>48.7</v>
      </c>
      <c r="F112" s="65">
        <v>49.99</v>
      </c>
      <c r="G112" s="9"/>
      <c r="H112" s="65">
        <f t="shared" si="2"/>
        <v>49.35</v>
      </c>
      <c r="I112" s="65">
        <f t="shared" si="3"/>
        <v>0</v>
      </c>
    </row>
    <row r="113" spans="1:66" ht="318" customHeight="1" x14ac:dyDescent="0.25">
      <c r="A113" s="8">
        <v>218</v>
      </c>
      <c r="B113" s="87" t="s">
        <v>164</v>
      </c>
      <c r="C113" s="9" t="s">
        <v>219</v>
      </c>
      <c r="D113" s="9"/>
      <c r="E113" s="65">
        <v>26.28</v>
      </c>
      <c r="F113" s="65">
        <v>29</v>
      </c>
      <c r="G113" s="9"/>
      <c r="H113" s="65">
        <f t="shared" si="2"/>
        <v>27.64</v>
      </c>
      <c r="I113" s="65">
        <f t="shared" si="3"/>
        <v>0</v>
      </c>
    </row>
    <row r="114" spans="1:66" s="1" customFormat="1" ht="55.5" customHeight="1" x14ac:dyDescent="0.25">
      <c r="A114" s="8">
        <v>23</v>
      </c>
      <c r="B114" s="10" t="s">
        <v>193</v>
      </c>
      <c r="C114" s="14" t="s">
        <v>215</v>
      </c>
      <c r="D114" s="14"/>
      <c r="E114" s="66">
        <v>4.2</v>
      </c>
      <c r="F114" s="66"/>
      <c r="G114" s="14"/>
      <c r="H114" s="65">
        <f t="shared" si="2"/>
        <v>2.1</v>
      </c>
      <c r="I114" s="65">
        <f t="shared" si="3"/>
        <v>0</v>
      </c>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row>
    <row r="115" spans="1:66" ht="78.75" x14ac:dyDescent="0.25">
      <c r="A115" s="8">
        <v>117</v>
      </c>
      <c r="B115" s="15" t="s">
        <v>56</v>
      </c>
      <c r="C115" s="9" t="s">
        <v>155</v>
      </c>
      <c r="D115" s="9"/>
      <c r="E115" s="65"/>
      <c r="F115" s="65">
        <v>32.450000000000003</v>
      </c>
      <c r="G115" s="9"/>
      <c r="H115" s="65">
        <f t="shared" si="2"/>
        <v>16.23</v>
      </c>
      <c r="I115" s="65">
        <f t="shared" si="3"/>
        <v>0</v>
      </c>
    </row>
    <row r="116" spans="1:66" ht="47.25" x14ac:dyDescent="0.25">
      <c r="A116" s="8">
        <v>122</v>
      </c>
      <c r="B116" s="17" t="s">
        <v>177</v>
      </c>
      <c r="C116" s="9" t="s">
        <v>155</v>
      </c>
      <c r="D116" s="9"/>
      <c r="E116" s="65">
        <v>6.3</v>
      </c>
      <c r="F116" s="65">
        <v>8.5</v>
      </c>
      <c r="G116" s="9"/>
      <c r="H116" s="65">
        <f t="shared" si="2"/>
        <v>7.4</v>
      </c>
      <c r="I116" s="65">
        <f t="shared" si="3"/>
        <v>0</v>
      </c>
    </row>
    <row r="117" spans="1:66" ht="63" x14ac:dyDescent="0.25">
      <c r="A117" s="8">
        <v>229</v>
      </c>
      <c r="B117" s="16" t="s">
        <v>220</v>
      </c>
      <c r="C117" s="23" t="s">
        <v>215</v>
      </c>
      <c r="D117" s="23"/>
      <c r="E117" s="68">
        <v>1.3</v>
      </c>
      <c r="F117" s="68">
        <v>1.2</v>
      </c>
      <c r="G117" s="23"/>
      <c r="H117" s="65">
        <f t="shared" si="2"/>
        <v>1.25</v>
      </c>
      <c r="I117" s="65">
        <f t="shared" si="3"/>
        <v>0</v>
      </c>
    </row>
    <row r="118" spans="1:66" x14ac:dyDescent="0.25">
      <c r="A118" s="8">
        <v>118</v>
      </c>
      <c r="B118" s="16" t="s">
        <v>57</v>
      </c>
      <c r="C118" s="9" t="s">
        <v>155</v>
      </c>
      <c r="D118" s="9"/>
      <c r="E118" s="65">
        <v>0.95</v>
      </c>
      <c r="F118" s="65">
        <v>1.1100000000000001</v>
      </c>
      <c r="G118" s="9"/>
      <c r="H118" s="65">
        <f t="shared" si="2"/>
        <v>1.03</v>
      </c>
      <c r="I118" s="65">
        <f t="shared" si="3"/>
        <v>0</v>
      </c>
    </row>
    <row r="119" spans="1:66" ht="63" x14ac:dyDescent="0.25">
      <c r="A119" s="8">
        <v>223</v>
      </c>
      <c r="B119" s="18" t="s">
        <v>274</v>
      </c>
      <c r="C119" s="8" t="s">
        <v>155</v>
      </c>
      <c r="D119" s="8"/>
      <c r="E119" s="67">
        <v>8.9</v>
      </c>
      <c r="F119" s="67">
        <v>6.5</v>
      </c>
      <c r="G119" s="8"/>
      <c r="H119" s="65">
        <f t="shared" si="2"/>
        <v>7.7</v>
      </c>
      <c r="I119" s="65">
        <f t="shared" si="3"/>
        <v>0</v>
      </c>
    </row>
    <row r="120" spans="1:66" x14ac:dyDescent="0.25">
      <c r="A120" s="8">
        <v>119</v>
      </c>
      <c r="B120" s="11" t="s">
        <v>18</v>
      </c>
      <c r="C120" s="9" t="s">
        <v>155</v>
      </c>
      <c r="D120" s="9"/>
      <c r="E120" s="65"/>
      <c r="F120" s="65">
        <v>30.87</v>
      </c>
      <c r="G120" s="9"/>
      <c r="H120" s="65">
        <f t="shared" si="2"/>
        <v>15.44</v>
      </c>
      <c r="I120" s="65">
        <f t="shared" si="3"/>
        <v>0</v>
      </c>
    </row>
    <row r="121" spans="1:66" ht="31.5" x14ac:dyDescent="0.25">
      <c r="A121" s="8">
        <v>120</v>
      </c>
      <c r="B121" s="13" t="s">
        <v>58</v>
      </c>
      <c r="C121" s="9" t="s">
        <v>189</v>
      </c>
      <c r="D121" s="9"/>
      <c r="E121" s="65">
        <v>38</v>
      </c>
      <c r="F121" s="65">
        <v>20.87</v>
      </c>
      <c r="G121" s="9"/>
      <c r="H121" s="65">
        <f t="shared" si="2"/>
        <v>29.44</v>
      </c>
      <c r="I121" s="65">
        <f t="shared" si="3"/>
        <v>0</v>
      </c>
    </row>
    <row r="122" spans="1:66" ht="31.5" x14ac:dyDescent="0.25">
      <c r="A122" s="8">
        <v>228</v>
      </c>
      <c r="B122" s="16" t="s">
        <v>201</v>
      </c>
      <c r="C122" s="23" t="s">
        <v>155</v>
      </c>
      <c r="D122" s="23"/>
      <c r="E122" s="68">
        <v>0.6</v>
      </c>
      <c r="F122" s="68">
        <v>0.8</v>
      </c>
      <c r="G122" s="23"/>
      <c r="H122" s="65">
        <f t="shared" si="2"/>
        <v>0.7</v>
      </c>
      <c r="I122" s="65">
        <f t="shared" si="3"/>
        <v>0</v>
      </c>
    </row>
    <row r="123" spans="1:66" ht="315" x14ac:dyDescent="0.25">
      <c r="A123" s="8">
        <v>121</v>
      </c>
      <c r="B123" s="17" t="s">
        <v>202</v>
      </c>
      <c r="C123" s="9" t="s">
        <v>217</v>
      </c>
      <c r="D123" s="9"/>
      <c r="E123" s="65">
        <v>22.7</v>
      </c>
      <c r="F123" s="65">
        <v>23.9</v>
      </c>
      <c r="G123" s="9"/>
      <c r="H123" s="65">
        <f t="shared" si="2"/>
        <v>23.3</v>
      </c>
      <c r="I123" s="65">
        <f t="shared" si="3"/>
        <v>0</v>
      </c>
    </row>
    <row r="124" spans="1:66" ht="47.25" x14ac:dyDescent="0.25">
      <c r="A124" s="8">
        <v>123</v>
      </c>
      <c r="B124" s="15" t="s">
        <v>59</v>
      </c>
      <c r="C124" s="9" t="s">
        <v>155</v>
      </c>
      <c r="D124" s="9"/>
      <c r="E124" s="65">
        <v>0.95</v>
      </c>
      <c r="F124" s="65">
        <v>0.69</v>
      </c>
      <c r="G124" s="9"/>
      <c r="H124" s="65">
        <f t="shared" si="2"/>
        <v>0.82</v>
      </c>
      <c r="I124" s="65">
        <f t="shared" si="3"/>
        <v>0</v>
      </c>
    </row>
    <row r="125" spans="1:66" ht="31.5" x14ac:dyDescent="0.25">
      <c r="A125" s="8">
        <v>124</v>
      </c>
      <c r="B125" s="15" t="s">
        <v>60</v>
      </c>
      <c r="C125" s="9" t="s">
        <v>155</v>
      </c>
      <c r="D125" s="9"/>
      <c r="E125" s="65">
        <v>1.49</v>
      </c>
      <c r="F125" s="65">
        <v>2.5</v>
      </c>
      <c r="G125" s="9"/>
      <c r="H125" s="65">
        <f t="shared" si="2"/>
        <v>2</v>
      </c>
      <c r="I125" s="65">
        <f t="shared" si="3"/>
        <v>0</v>
      </c>
    </row>
    <row r="126" spans="1:66" ht="110.25" x14ac:dyDescent="0.25">
      <c r="A126" s="8">
        <v>125</v>
      </c>
      <c r="B126" s="11" t="s">
        <v>115</v>
      </c>
      <c r="C126" s="9" t="s">
        <v>155</v>
      </c>
      <c r="D126" s="9"/>
      <c r="E126" s="65">
        <v>9.9</v>
      </c>
      <c r="F126" s="65"/>
      <c r="G126" s="9"/>
      <c r="H126" s="65">
        <f t="shared" si="2"/>
        <v>4.95</v>
      </c>
      <c r="I126" s="65">
        <f t="shared" si="3"/>
        <v>0</v>
      </c>
    </row>
    <row r="127" spans="1:66" ht="126" x14ac:dyDescent="0.25">
      <c r="A127" s="8">
        <v>126</v>
      </c>
      <c r="B127" s="15" t="s">
        <v>61</v>
      </c>
      <c r="C127" s="9" t="s">
        <v>155</v>
      </c>
      <c r="D127" s="9"/>
      <c r="E127" s="65">
        <v>9.9</v>
      </c>
      <c r="F127" s="65">
        <v>14.47</v>
      </c>
      <c r="G127" s="9"/>
      <c r="H127" s="65">
        <f t="shared" si="2"/>
        <v>12.19</v>
      </c>
      <c r="I127" s="65">
        <f t="shared" si="3"/>
        <v>0</v>
      </c>
    </row>
    <row r="128" spans="1:66" ht="31.5" x14ac:dyDescent="0.25">
      <c r="A128" s="8">
        <v>127</v>
      </c>
      <c r="B128" s="11" t="s">
        <v>19</v>
      </c>
      <c r="C128" s="9" t="s">
        <v>155</v>
      </c>
      <c r="D128" s="9"/>
      <c r="E128" s="65">
        <v>25.9</v>
      </c>
      <c r="F128" s="65">
        <v>10.210000000000001</v>
      </c>
      <c r="G128" s="9"/>
      <c r="H128" s="65">
        <f t="shared" si="2"/>
        <v>18.059999999999999</v>
      </c>
      <c r="I128" s="65">
        <f t="shared" si="3"/>
        <v>0</v>
      </c>
    </row>
    <row r="129" spans="1:9" ht="47.25" x14ac:dyDescent="0.25">
      <c r="A129" s="8">
        <v>128</v>
      </c>
      <c r="B129" s="11" t="s">
        <v>118</v>
      </c>
      <c r="C129" s="9" t="s">
        <v>155</v>
      </c>
      <c r="D129" s="9"/>
      <c r="E129" s="65">
        <v>1.66</v>
      </c>
      <c r="F129" s="65">
        <v>1.77</v>
      </c>
      <c r="G129" s="9"/>
      <c r="H129" s="65">
        <f t="shared" si="2"/>
        <v>1.72</v>
      </c>
      <c r="I129" s="65">
        <f t="shared" si="3"/>
        <v>0</v>
      </c>
    </row>
    <row r="130" spans="1:9" ht="47.25" x14ac:dyDescent="0.25">
      <c r="A130" s="8">
        <v>129</v>
      </c>
      <c r="B130" s="13" t="s">
        <v>62</v>
      </c>
      <c r="C130" s="9" t="s">
        <v>155</v>
      </c>
      <c r="D130" s="9"/>
      <c r="E130" s="65">
        <v>1.76</v>
      </c>
      <c r="F130" s="65">
        <v>2.0699999999999998</v>
      </c>
      <c r="G130" s="9"/>
      <c r="H130" s="65">
        <f t="shared" ref="H130:H193" si="4">SUM(E130+F130)/2</f>
        <v>1.92</v>
      </c>
      <c r="I130" s="65">
        <f t="shared" ref="I130:I193" si="5">SUM(D130)*H130</f>
        <v>0</v>
      </c>
    </row>
    <row r="131" spans="1:9" ht="78.75" x14ac:dyDescent="0.25">
      <c r="A131" s="8">
        <v>130</v>
      </c>
      <c r="B131" s="15" t="s">
        <v>166</v>
      </c>
      <c r="C131" s="9" t="s">
        <v>155</v>
      </c>
      <c r="D131" s="9"/>
      <c r="E131" s="65">
        <v>2.0699999999999998</v>
      </c>
      <c r="F131" s="65">
        <v>1.76</v>
      </c>
      <c r="G131" s="9"/>
      <c r="H131" s="65">
        <f t="shared" si="4"/>
        <v>1.92</v>
      </c>
      <c r="I131" s="65">
        <f t="shared" si="5"/>
        <v>0</v>
      </c>
    </row>
    <row r="132" spans="1:9" x14ac:dyDescent="0.25">
      <c r="A132" s="8">
        <v>131</v>
      </c>
      <c r="B132" s="11" t="s">
        <v>21</v>
      </c>
      <c r="C132" s="9" t="s">
        <v>155</v>
      </c>
      <c r="D132" s="9"/>
      <c r="E132" s="65">
        <v>2.72</v>
      </c>
      <c r="F132" s="65">
        <v>2.9</v>
      </c>
      <c r="G132" s="9"/>
      <c r="H132" s="65">
        <f t="shared" si="4"/>
        <v>2.81</v>
      </c>
      <c r="I132" s="65">
        <f t="shared" si="5"/>
        <v>0</v>
      </c>
    </row>
    <row r="133" spans="1:9" x14ac:dyDescent="0.25">
      <c r="A133" s="8">
        <v>132</v>
      </c>
      <c r="B133" s="11" t="s">
        <v>22</v>
      </c>
      <c r="C133" s="9" t="s">
        <v>155</v>
      </c>
      <c r="D133" s="9"/>
      <c r="E133" s="65">
        <v>10</v>
      </c>
      <c r="F133" s="65">
        <v>12.3</v>
      </c>
      <c r="G133" s="9"/>
      <c r="H133" s="65">
        <f t="shared" si="4"/>
        <v>11.15</v>
      </c>
      <c r="I133" s="65">
        <f t="shared" si="5"/>
        <v>0</v>
      </c>
    </row>
    <row r="134" spans="1:9" x14ac:dyDescent="0.25">
      <c r="A134" s="8">
        <v>133</v>
      </c>
      <c r="B134" s="11" t="s">
        <v>20</v>
      </c>
      <c r="C134" s="9" t="s">
        <v>155</v>
      </c>
      <c r="D134" s="9"/>
      <c r="E134" s="65">
        <v>19.600000000000001</v>
      </c>
      <c r="F134" s="65">
        <v>14.6</v>
      </c>
      <c r="G134" s="9"/>
      <c r="H134" s="65">
        <f t="shared" si="4"/>
        <v>17.100000000000001</v>
      </c>
      <c r="I134" s="65">
        <f t="shared" si="5"/>
        <v>0</v>
      </c>
    </row>
    <row r="135" spans="1:9" ht="31.5" x14ac:dyDescent="0.25">
      <c r="A135" s="8">
        <v>134</v>
      </c>
      <c r="B135" s="13" t="s">
        <v>116</v>
      </c>
      <c r="C135" s="9" t="s">
        <v>155</v>
      </c>
      <c r="D135" s="9"/>
      <c r="E135" s="65">
        <v>43.6</v>
      </c>
      <c r="F135" s="65">
        <v>48.2</v>
      </c>
      <c r="G135" s="9"/>
      <c r="H135" s="65">
        <f t="shared" si="4"/>
        <v>45.9</v>
      </c>
      <c r="I135" s="65">
        <f t="shared" si="5"/>
        <v>0</v>
      </c>
    </row>
    <row r="136" spans="1:9" ht="31.5" x14ac:dyDescent="0.25">
      <c r="A136" s="8">
        <v>135</v>
      </c>
      <c r="B136" s="10" t="s">
        <v>106</v>
      </c>
      <c r="C136" s="9" t="s">
        <v>155</v>
      </c>
      <c r="D136" s="9"/>
      <c r="E136" s="65"/>
      <c r="F136" s="65"/>
      <c r="G136" s="9"/>
      <c r="H136" s="65">
        <f t="shared" si="4"/>
        <v>0</v>
      </c>
      <c r="I136" s="65">
        <f t="shared" si="5"/>
        <v>0</v>
      </c>
    </row>
    <row r="137" spans="1:9" ht="63" x14ac:dyDescent="0.25">
      <c r="A137" s="8">
        <v>136</v>
      </c>
      <c r="B137" s="15" t="s">
        <v>117</v>
      </c>
      <c r="C137" s="9" t="s">
        <v>155</v>
      </c>
      <c r="D137" s="9"/>
      <c r="E137" s="65">
        <v>1.1200000000000001</v>
      </c>
      <c r="F137" s="65">
        <v>0.91</v>
      </c>
      <c r="G137" s="9"/>
      <c r="H137" s="65">
        <f t="shared" si="4"/>
        <v>1.02</v>
      </c>
      <c r="I137" s="65">
        <f t="shared" si="5"/>
        <v>0</v>
      </c>
    </row>
    <row r="138" spans="1:9" ht="31.5" x14ac:dyDescent="0.25">
      <c r="A138" s="8">
        <v>137</v>
      </c>
      <c r="B138" s="11" t="s">
        <v>23</v>
      </c>
      <c r="C138" s="9" t="s">
        <v>155</v>
      </c>
      <c r="D138" s="9"/>
      <c r="E138" s="65">
        <v>1.82</v>
      </c>
      <c r="F138" s="65">
        <v>1.73</v>
      </c>
      <c r="G138" s="9"/>
      <c r="H138" s="65">
        <f t="shared" si="4"/>
        <v>1.78</v>
      </c>
      <c r="I138" s="65">
        <f t="shared" si="5"/>
        <v>0</v>
      </c>
    </row>
    <row r="139" spans="1:9" ht="31.5" x14ac:dyDescent="0.25">
      <c r="A139" s="8">
        <v>138</v>
      </c>
      <c r="B139" s="11" t="s">
        <v>119</v>
      </c>
      <c r="C139" s="9" t="s">
        <v>155</v>
      </c>
      <c r="D139" s="9"/>
      <c r="E139" s="65">
        <v>2.2599999999999998</v>
      </c>
      <c r="F139" s="65">
        <v>2.38</v>
      </c>
      <c r="G139" s="9"/>
      <c r="H139" s="65">
        <f t="shared" si="4"/>
        <v>2.3199999999999998</v>
      </c>
      <c r="I139" s="65">
        <f t="shared" si="5"/>
        <v>0</v>
      </c>
    </row>
    <row r="140" spans="1:9" ht="31.5" x14ac:dyDescent="0.25">
      <c r="A140" s="8">
        <v>139</v>
      </c>
      <c r="B140" s="13" t="s">
        <v>120</v>
      </c>
      <c r="C140" s="9" t="s">
        <v>155</v>
      </c>
      <c r="D140" s="9"/>
      <c r="E140" s="65">
        <v>2.58</v>
      </c>
      <c r="F140" s="65">
        <v>3.52</v>
      </c>
      <c r="G140" s="9"/>
      <c r="H140" s="65">
        <f t="shared" si="4"/>
        <v>3.05</v>
      </c>
      <c r="I140" s="65">
        <f t="shared" si="5"/>
        <v>0</v>
      </c>
    </row>
    <row r="141" spans="1:9" ht="94.5" x14ac:dyDescent="0.25">
      <c r="A141" s="8">
        <v>140</v>
      </c>
      <c r="B141" s="10" t="s">
        <v>63</v>
      </c>
      <c r="C141" s="9" t="s">
        <v>155</v>
      </c>
      <c r="D141" s="9"/>
      <c r="E141" s="65">
        <v>32.75</v>
      </c>
      <c r="F141" s="65">
        <v>40.229999999999997</v>
      </c>
      <c r="G141" s="9"/>
      <c r="H141" s="65">
        <f t="shared" si="4"/>
        <v>36.49</v>
      </c>
      <c r="I141" s="65">
        <f t="shared" si="5"/>
        <v>0</v>
      </c>
    </row>
    <row r="142" spans="1:9" ht="94.5" x14ac:dyDescent="0.25">
      <c r="A142" s="8">
        <v>141</v>
      </c>
      <c r="B142" s="10" t="s">
        <v>64</v>
      </c>
      <c r="C142" s="9" t="s">
        <v>155</v>
      </c>
      <c r="D142" s="9"/>
      <c r="E142" s="65">
        <v>32.840000000000003</v>
      </c>
      <c r="F142" s="65">
        <v>27.87</v>
      </c>
      <c r="G142" s="9"/>
      <c r="H142" s="65">
        <f t="shared" si="4"/>
        <v>30.36</v>
      </c>
      <c r="I142" s="65">
        <f t="shared" si="5"/>
        <v>0</v>
      </c>
    </row>
    <row r="143" spans="1:9" x14ac:dyDescent="0.25">
      <c r="A143" s="8">
        <v>142</v>
      </c>
      <c r="B143" s="11" t="s">
        <v>146</v>
      </c>
      <c r="C143" s="9" t="s">
        <v>216</v>
      </c>
      <c r="D143" s="9"/>
      <c r="E143" s="65">
        <v>2.0499999999999998</v>
      </c>
      <c r="F143" s="65">
        <v>5.99</v>
      </c>
      <c r="G143" s="9"/>
      <c r="H143" s="65">
        <f t="shared" si="4"/>
        <v>4.0199999999999996</v>
      </c>
      <c r="I143" s="65">
        <f t="shared" si="5"/>
        <v>0</v>
      </c>
    </row>
    <row r="144" spans="1:9" ht="63" x14ac:dyDescent="0.25">
      <c r="A144" s="8">
        <v>144</v>
      </c>
      <c r="B144" s="13" t="s">
        <v>66</v>
      </c>
      <c r="C144" s="9" t="s">
        <v>155</v>
      </c>
      <c r="D144" s="9"/>
      <c r="E144" s="65">
        <v>18.04</v>
      </c>
      <c r="F144" s="65">
        <v>19.62</v>
      </c>
      <c r="G144" s="9"/>
      <c r="H144" s="65">
        <f t="shared" si="4"/>
        <v>18.829999999999998</v>
      </c>
      <c r="I144" s="65">
        <f t="shared" si="5"/>
        <v>0</v>
      </c>
    </row>
    <row r="145" spans="1:9" ht="63" x14ac:dyDescent="0.25">
      <c r="A145" s="8">
        <v>145</v>
      </c>
      <c r="B145" s="13" t="s">
        <v>65</v>
      </c>
      <c r="C145" s="9" t="s">
        <v>155</v>
      </c>
      <c r="D145" s="9"/>
      <c r="E145" s="65">
        <v>65.36</v>
      </c>
      <c r="F145" s="65">
        <v>97</v>
      </c>
      <c r="G145" s="9"/>
      <c r="H145" s="65">
        <f t="shared" si="4"/>
        <v>81.180000000000007</v>
      </c>
      <c r="I145" s="65">
        <f t="shared" si="5"/>
        <v>0</v>
      </c>
    </row>
    <row r="146" spans="1:9" x14ac:dyDescent="0.25">
      <c r="A146" s="8">
        <v>146</v>
      </c>
      <c r="B146" s="11" t="s">
        <v>24</v>
      </c>
      <c r="C146" s="9" t="s">
        <v>155</v>
      </c>
      <c r="D146" s="9"/>
      <c r="E146" s="65">
        <v>7.98</v>
      </c>
      <c r="F146" s="65">
        <v>10.5</v>
      </c>
      <c r="G146" s="9"/>
      <c r="H146" s="65">
        <f t="shared" si="4"/>
        <v>9.24</v>
      </c>
      <c r="I146" s="65">
        <f t="shared" si="5"/>
        <v>0</v>
      </c>
    </row>
    <row r="147" spans="1:9" x14ac:dyDescent="0.25">
      <c r="A147" s="8">
        <v>147</v>
      </c>
      <c r="B147" s="15" t="s">
        <v>129</v>
      </c>
      <c r="C147" s="9" t="s">
        <v>155</v>
      </c>
      <c r="D147" s="9"/>
      <c r="E147" s="65">
        <v>13.84</v>
      </c>
      <c r="F147" s="65">
        <v>18.989999999999998</v>
      </c>
      <c r="G147" s="9"/>
      <c r="H147" s="65">
        <f t="shared" si="4"/>
        <v>16.420000000000002</v>
      </c>
      <c r="I147" s="65">
        <f t="shared" si="5"/>
        <v>0</v>
      </c>
    </row>
    <row r="148" spans="1:9" x14ac:dyDescent="0.25">
      <c r="A148" s="8">
        <v>148</v>
      </c>
      <c r="B148" s="15" t="s">
        <v>128</v>
      </c>
      <c r="C148" s="9" t="s">
        <v>155</v>
      </c>
      <c r="D148" s="9"/>
      <c r="E148" s="65">
        <v>11.37</v>
      </c>
      <c r="F148" s="65">
        <v>13</v>
      </c>
      <c r="G148" s="9"/>
      <c r="H148" s="65">
        <f t="shared" si="4"/>
        <v>12.19</v>
      </c>
      <c r="I148" s="65">
        <f t="shared" si="5"/>
        <v>0</v>
      </c>
    </row>
    <row r="149" spans="1:9" x14ac:dyDescent="0.25">
      <c r="A149" s="8">
        <v>149</v>
      </c>
      <c r="B149" s="11" t="s">
        <v>25</v>
      </c>
      <c r="C149" s="9" t="s">
        <v>155</v>
      </c>
      <c r="D149" s="9"/>
      <c r="E149" s="65">
        <v>11.7</v>
      </c>
      <c r="F149" s="65">
        <v>11</v>
      </c>
      <c r="G149" s="9"/>
      <c r="H149" s="65">
        <f t="shared" si="4"/>
        <v>11.35</v>
      </c>
      <c r="I149" s="65">
        <f t="shared" si="5"/>
        <v>0</v>
      </c>
    </row>
    <row r="150" spans="1:9" x14ac:dyDescent="0.25">
      <c r="A150" s="8">
        <v>150</v>
      </c>
      <c r="B150" s="13" t="s">
        <v>147</v>
      </c>
      <c r="C150" s="9" t="s">
        <v>155</v>
      </c>
      <c r="D150" s="9"/>
      <c r="E150" s="65">
        <v>2.89</v>
      </c>
      <c r="F150" s="65">
        <v>3.15</v>
      </c>
      <c r="G150" s="9"/>
      <c r="H150" s="65">
        <f t="shared" si="4"/>
        <v>3.02</v>
      </c>
      <c r="I150" s="65">
        <f t="shared" si="5"/>
        <v>0</v>
      </c>
    </row>
    <row r="151" spans="1:9" x14ac:dyDescent="0.25">
      <c r="A151" s="8">
        <v>151</v>
      </c>
      <c r="B151" s="13" t="s">
        <v>148</v>
      </c>
      <c r="C151" s="9" t="s">
        <v>155</v>
      </c>
      <c r="D151" s="9"/>
      <c r="E151" s="65">
        <v>1.99</v>
      </c>
      <c r="F151" s="65">
        <v>2.2000000000000002</v>
      </c>
      <c r="G151" s="9"/>
      <c r="H151" s="65">
        <f t="shared" si="4"/>
        <v>2.1</v>
      </c>
      <c r="I151" s="65">
        <f t="shared" si="5"/>
        <v>0</v>
      </c>
    </row>
    <row r="152" spans="1:9" ht="31.5" x14ac:dyDescent="0.25">
      <c r="A152" s="8">
        <v>152</v>
      </c>
      <c r="B152" s="15" t="s">
        <v>67</v>
      </c>
      <c r="C152" s="9" t="s">
        <v>155</v>
      </c>
      <c r="D152" s="9"/>
      <c r="E152" s="65">
        <v>3.99</v>
      </c>
      <c r="F152" s="65">
        <v>2.99</v>
      </c>
      <c r="G152" s="9"/>
      <c r="H152" s="65">
        <f t="shared" si="4"/>
        <v>3.49</v>
      </c>
      <c r="I152" s="65">
        <f t="shared" si="5"/>
        <v>0</v>
      </c>
    </row>
    <row r="153" spans="1:9" x14ac:dyDescent="0.25">
      <c r="A153" s="8">
        <v>153</v>
      </c>
      <c r="B153" s="11" t="s">
        <v>26</v>
      </c>
      <c r="C153" s="9" t="s">
        <v>155</v>
      </c>
      <c r="D153" s="9"/>
      <c r="E153" s="65">
        <v>3.99</v>
      </c>
      <c r="F153" s="65">
        <v>2.99</v>
      </c>
      <c r="G153" s="9"/>
      <c r="H153" s="65">
        <f t="shared" si="4"/>
        <v>3.49</v>
      </c>
      <c r="I153" s="65">
        <f t="shared" si="5"/>
        <v>0</v>
      </c>
    </row>
    <row r="154" spans="1:9" x14ac:dyDescent="0.25">
      <c r="A154" s="8">
        <v>154</v>
      </c>
      <c r="B154" s="11" t="s">
        <v>27</v>
      </c>
      <c r="C154" s="9" t="s">
        <v>155</v>
      </c>
      <c r="D154" s="9"/>
      <c r="E154" s="65">
        <v>3.99</v>
      </c>
      <c r="F154" s="65">
        <v>2.99</v>
      </c>
      <c r="G154" s="9"/>
      <c r="H154" s="65">
        <f t="shared" si="4"/>
        <v>3.49</v>
      </c>
      <c r="I154" s="65">
        <f t="shared" si="5"/>
        <v>0</v>
      </c>
    </row>
    <row r="155" spans="1:9" ht="31.5" x14ac:dyDescent="0.25">
      <c r="A155" s="8">
        <v>155</v>
      </c>
      <c r="B155" s="11" t="s">
        <v>28</v>
      </c>
      <c r="C155" s="9" t="s">
        <v>155</v>
      </c>
      <c r="D155" s="9"/>
      <c r="E155" s="65">
        <v>1.95</v>
      </c>
      <c r="F155" s="65">
        <v>2.99</v>
      </c>
      <c r="G155" s="9"/>
      <c r="H155" s="65">
        <f t="shared" si="4"/>
        <v>2.4700000000000002</v>
      </c>
      <c r="I155" s="65">
        <f t="shared" si="5"/>
        <v>0</v>
      </c>
    </row>
    <row r="156" spans="1:9" ht="63" x14ac:dyDescent="0.25">
      <c r="A156" s="8">
        <v>156</v>
      </c>
      <c r="B156" s="15" t="s">
        <v>68</v>
      </c>
      <c r="C156" s="9" t="s">
        <v>155</v>
      </c>
      <c r="D156" s="9"/>
      <c r="E156" s="65">
        <v>7.49</v>
      </c>
      <c r="F156" s="65">
        <v>7.8</v>
      </c>
      <c r="G156" s="9"/>
      <c r="H156" s="65">
        <f t="shared" si="4"/>
        <v>7.65</v>
      </c>
      <c r="I156" s="65">
        <f t="shared" si="5"/>
        <v>0</v>
      </c>
    </row>
    <row r="157" spans="1:9" ht="63" x14ac:dyDescent="0.25">
      <c r="A157" s="8">
        <v>157</v>
      </c>
      <c r="B157" s="15" t="s">
        <v>69</v>
      </c>
      <c r="C157" s="9" t="s">
        <v>155</v>
      </c>
      <c r="D157" s="9"/>
      <c r="E157" s="65">
        <v>7.49</v>
      </c>
      <c r="F157" s="65">
        <v>7.8</v>
      </c>
      <c r="G157" s="9"/>
      <c r="H157" s="65">
        <f t="shared" si="4"/>
        <v>7.65</v>
      </c>
      <c r="I157" s="65">
        <f t="shared" si="5"/>
        <v>0</v>
      </c>
    </row>
    <row r="158" spans="1:9" s="1" customFormat="1" ht="63" x14ac:dyDescent="0.25">
      <c r="A158" s="8">
        <v>158</v>
      </c>
      <c r="B158" s="15" t="s">
        <v>70</v>
      </c>
      <c r="C158" s="9" t="s">
        <v>155</v>
      </c>
      <c r="D158" s="9"/>
      <c r="E158" s="65">
        <v>7.49</v>
      </c>
      <c r="F158" s="65">
        <v>7.8</v>
      </c>
      <c r="G158" s="9"/>
      <c r="H158" s="65">
        <f t="shared" si="4"/>
        <v>7.65</v>
      </c>
      <c r="I158" s="65">
        <f t="shared" si="5"/>
        <v>0</v>
      </c>
    </row>
    <row r="159" spans="1:9" ht="63" x14ac:dyDescent="0.25">
      <c r="A159" s="8">
        <v>159</v>
      </c>
      <c r="B159" s="15" t="s">
        <v>71</v>
      </c>
      <c r="C159" s="9" t="s">
        <v>155</v>
      </c>
      <c r="D159" s="9"/>
      <c r="E159" s="65">
        <v>7.49</v>
      </c>
      <c r="F159" s="65">
        <v>7.8</v>
      </c>
      <c r="G159" s="9"/>
      <c r="H159" s="65">
        <f t="shared" si="4"/>
        <v>7.65</v>
      </c>
      <c r="I159" s="65">
        <f t="shared" si="5"/>
        <v>0</v>
      </c>
    </row>
    <row r="160" spans="1:9" ht="47.25" x14ac:dyDescent="0.25">
      <c r="A160" s="8">
        <v>226</v>
      </c>
      <c r="B160" s="16" t="s">
        <v>199</v>
      </c>
      <c r="C160" s="8" t="s">
        <v>155</v>
      </c>
      <c r="D160" s="8"/>
      <c r="E160" s="67">
        <v>4.8</v>
      </c>
      <c r="F160" s="67">
        <v>3.9</v>
      </c>
      <c r="G160" s="8"/>
      <c r="H160" s="65">
        <f t="shared" si="4"/>
        <v>4.3499999999999996</v>
      </c>
      <c r="I160" s="65">
        <f t="shared" si="5"/>
        <v>0</v>
      </c>
    </row>
    <row r="161" spans="1:9" ht="47.25" x14ac:dyDescent="0.25">
      <c r="A161" s="8">
        <v>224</v>
      </c>
      <c r="B161" s="18" t="s">
        <v>197</v>
      </c>
      <c r="C161" s="8" t="s">
        <v>155</v>
      </c>
      <c r="D161" s="8"/>
      <c r="E161" s="67">
        <v>1.99</v>
      </c>
      <c r="F161" s="67">
        <v>1.6</v>
      </c>
      <c r="G161" s="8"/>
      <c r="H161" s="65">
        <f t="shared" si="4"/>
        <v>1.8</v>
      </c>
      <c r="I161" s="65">
        <f t="shared" si="5"/>
        <v>0</v>
      </c>
    </row>
    <row r="162" spans="1:9" ht="63" x14ac:dyDescent="0.25">
      <c r="A162" s="8">
        <v>225</v>
      </c>
      <c r="B162" s="18" t="s">
        <v>198</v>
      </c>
      <c r="C162" s="8" t="s">
        <v>155</v>
      </c>
      <c r="D162" s="8"/>
      <c r="E162" s="67">
        <v>2.78</v>
      </c>
      <c r="F162" s="67">
        <v>2.5</v>
      </c>
      <c r="G162" s="8"/>
      <c r="H162" s="65">
        <f t="shared" si="4"/>
        <v>2.64</v>
      </c>
      <c r="I162" s="65">
        <f t="shared" si="5"/>
        <v>0</v>
      </c>
    </row>
    <row r="163" spans="1:9" ht="36.75" customHeight="1" x14ac:dyDescent="0.25">
      <c r="A163" s="8">
        <v>160</v>
      </c>
      <c r="B163" s="15" t="s">
        <v>72</v>
      </c>
      <c r="C163" s="9" t="s">
        <v>155</v>
      </c>
      <c r="D163" s="9"/>
      <c r="E163" s="65">
        <v>23.31</v>
      </c>
      <c r="F163" s="65">
        <v>18.899999999999999</v>
      </c>
      <c r="G163" s="9"/>
      <c r="H163" s="65">
        <f t="shared" si="4"/>
        <v>21.11</v>
      </c>
      <c r="I163" s="65">
        <f t="shared" si="5"/>
        <v>0</v>
      </c>
    </row>
    <row r="164" spans="1:9" ht="31.5" x14ac:dyDescent="0.25">
      <c r="A164" s="8">
        <v>161</v>
      </c>
      <c r="B164" s="13" t="s">
        <v>73</v>
      </c>
      <c r="C164" s="9" t="s">
        <v>155</v>
      </c>
      <c r="D164" s="9"/>
      <c r="E164" s="65">
        <v>4.99</v>
      </c>
      <c r="F164" s="65">
        <v>6.2</v>
      </c>
      <c r="G164" s="9"/>
      <c r="H164" s="65">
        <f t="shared" si="4"/>
        <v>5.6</v>
      </c>
      <c r="I164" s="65">
        <f t="shared" si="5"/>
        <v>0</v>
      </c>
    </row>
    <row r="165" spans="1:9" ht="47.25" x14ac:dyDescent="0.25">
      <c r="A165" s="8">
        <v>162</v>
      </c>
      <c r="B165" s="15" t="s">
        <v>74</v>
      </c>
      <c r="C165" s="9" t="s">
        <v>155</v>
      </c>
      <c r="D165" s="9"/>
      <c r="E165" s="65">
        <v>22.9</v>
      </c>
      <c r="F165" s="65">
        <v>26.7</v>
      </c>
      <c r="G165" s="9"/>
      <c r="H165" s="65">
        <f t="shared" si="4"/>
        <v>24.8</v>
      </c>
      <c r="I165" s="65">
        <f t="shared" si="5"/>
        <v>0</v>
      </c>
    </row>
    <row r="166" spans="1:9" ht="31.5" x14ac:dyDescent="0.25">
      <c r="A166" s="8">
        <v>163</v>
      </c>
      <c r="B166" s="11" t="s">
        <v>130</v>
      </c>
      <c r="C166" s="9" t="s">
        <v>155</v>
      </c>
      <c r="D166" s="9"/>
      <c r="E166" s="65">
        <v>9.48</v>
      </c>
      <c r="F166" s="65">
        <v>12</v>
      </c>
      <c r="G166" s="9"/>
      <c r="H166" s="65">
        <f t="shared" si="4"/>
        <v>10.74</v>
      </c>
      <c r="I166" s="65">
        <f t="shared" si="5"/>
        <v>0</v>
      </c>
    </row>
    <row r="167" spans="1:9" ht="31.5" x14ac:dyDescent="0.25">
      <c r="A167" s="8">
        <v>164</v>
      </c>
      <c r="B167" s="15" t="s">
        <v>75</v>
      </c>
      <c r="C167" s="9" t="s">
        <v>155</v>
      </c>
      <c r="D167" s="9"/>
      <c r="E167" s="65">
        <v>2.79</v>
      </c>
      <c r="F167" s="65">
        <v>3.65</v>
      </c>
      <c r="G167" s="9"/>
      <c r="H167" s="65">
        <f t="shared" si="4"/>
        <v>3.22</v>
      </c>
      <c r="I167" s="65">
        <f t="shared" si="5"/>
        <v>0</v>
      </c>
    </row>
    <row r="168" spans="1:9" ht="110.25" x14ac:dyDescent="0.25">
      <c r="A168" s="8">
        <v>165</v>
      </c>
      <c r="B168" s="15" t="s">
        <v>76</v>
      </c>
      <c r="C168" s="9" t="s">
        <v>155</v>
      </c>
      <c r="D168" s="9"/>
      <c r="E168" s="65">
        <v>14.9</v>
      </c>
      <c r="F168" s="65"/>
      <c r="G168" s="9"/>
      <c r="H168" s="65">
        <f t="shared" si="4"/>
        <v>7.45</v>
      </c>
      <c r="I168" s="65">
        <f t="shared" si="5"/>
        <v>0</v>
      </c>
    </row>
    <row r="169" spans="1:9" ht="31.5" x14ac:dyDescent="0.25">
      <c r="A169" s="8">
        <v>166</v>
      </c>
      <c r="B169" s="13" t="s">
        <v>149</v>
      </c>
      <c r="C169" s="9" t="s">
        <v>215</v>
      </c>
      <c r="D169" s="9"/>
      <c r="E169" s="65">
        <v>2.98</v>
      </c>
      <c r="F169" s="65">
        <v>3.75</v>
      </c>
      <c r="G169" s="9"/>
      <c r="H169" s="65">
        <f t="shared" si="4"/>
        <v>3.37</v>
      </c>
      <c r="I169" s="65">
        <f t="shared" si="5"/>
        <v>0</v>
      </c>
    </row>
    <row r="170" spans="1:9" ht="110.25" x14ac:dyDescent="0.25">
      <c r="A170" s="8">
        <v>167</v>
      </c>
      <c r="B170" s="13" t="s">
        <v>168</v>
      </c>
      <c r="C170" s="9" t="s">
        <v>155</v>
      </c>
      <c r="D170" s="9"/>
      <c r="E170" s="65">
        <v>71.03</v>
      </c>
      <c r="F170" s="65"/>
      <c r="G170" s="9"/>
      <c r="H170" s="65">
        <f t="shared" si="4"/>
        <v>35.520000000000003</v>
      </c>
      <c r="I170" s="65">
        <f t="shared" si="5"/>
        <v>0</v>
      </c>
    </row>
    <row r="171" spans="1:9" ht="110.25" x14ac:dyDescent="0.25">
      <c r="A171" s="8">
        <v>168</v>
      </c>
      <c r="B171" s="15" t="s">
        <v>169</v>
      </c>
      <c r="C171" s="9" t="s">
        <v>155</v>
      </c>
      <c r="D171" s="9"/>
      <c r="E171" s="65"/>
      <c r="F171" s="65"/>
      <c r="G171" s="9"/>
      <c r="H171" s="65">
        <f t="shared" si="4"/>
        <v>0</v>
      </c>
      <c r="I171" s="65">
        <f t="shared" si="5"/>
        <v>0</v>
      </c>
    </row>
    <row r="172" spans="1:9" ht="31.5" x14ac:dyDescent="0.25">
      <c r="A172" s="8">
        <v>169</v>
      </c>
      <c r="B172" s="15" t="s">
        <v>55</v>
      </c>
      <c r="C172" s="9" t="s">
        <v>155</v>
      </c>
      <c r="D172" s="9"/>
      <c r="E172" s="65">
        <v>159</v>
      </c>
      <c r="F172" s="129"/>
      <c r="G172" s="9"/>
      <c r="H172" s="65">
        <f t="shared" si="4"/>
        <v>79.5</v>
      </c>
      <c r="I172" s="65">
        <f t="shared" si="5"/>
        <v>0</v>
      </c>
    </row>
    <row r="173" spans="1:9" ht="63" x14ac:dyDescent="0.25">
      <c r="A173" s="8">
        <v>170</v>
      </c>
      <c r="B173" s="16" t="s">
        <v>188</v>
      </c>
      <c r="C173" s="9" t="s">
        <v>155</v>
      </c>
      <c r="D173" s="9"/>
      <c r="E173" s="65"/>
      <c r="F173" s="65"/>
      <c r="G173" s="9"/>
      <c r="H173" s="65">
        <f t="shared" si="4"/>
        <v>0</v>
      </c>
      <c r="I173" s="65">
        <f t="shared" si="5"/>
        <v>0</v>
      </c>
    </row>
    <row r="174" spans="1:9" ht="157.5" x14ac:dyDescent="0.25">
      <c r="A174" s="8">
        <v>171</v>
      </c>
      <c r="B174" s="13" t="s">
        <v>101</v>
      </c>
      <c r="C174" s="9" t="s">
        <v>155</v>
      </c>
      <c r="D174" s="9"/>
      <c r="E174" s="65"/>
      <c r="F174" s="65"/>
      <c r="G174" s="9"/>
      <c r="H174" s="65">
        <f t="shared" si="4"/>
        <v>0</v>
      </c>
      <c r="I174" s="65">
        <f t="shared" si="5"/>
        <v>0</v>
      </c>
    </row>
    <row r="175" spans="1:9" ht="31.5" x14ac:dyDescent="0.25">
      <c r="A175" s="8">
        <v>172</v>
      </c>
      <c r="B175" s="11" t="s">
        <v>122</v>
      </c>
      <c r="C175" s="9" t="s">
        <v>155</v>
      </c>
      <c r="D175" s="9"/>
      <c r="E175" s="65"/>
      <c r="F175" s="65"/>
      <c r="G175" s="9"/>
      <c r="H175" s="65">
        <f t="shared" si="4"/>
        <v>0</v>
      </c>
      <c r="I175" s="65">
        <f t="shared" si="5"/>
        <v>0</v>
      </c>
    </row>
    <row r="176" spans="1:9" x14ac:dyDescent="0.25">
      <c r="A176" s="8">
        <v>173</v>
      </c>
      <c r="B176" s="11" t="s">
        <v>121</v>
      </c>
      <c r="C176" s="9" t="s">
        <v>155</v>
      </c>
      <c r="D176" s="9"/>
      <c r="E176" s="65"/>
      <c r="F176" s="65"/>
      <c r="G176" s="9"/>
      <c r="H176" s="65">
        <f t="shared" si="4"/>
        <v>0</v>
      </c>
      <c r="I176" s="65">
        <f t="shared" si="5"/>
        <v>0</v>
      </c>
    </row>
    <row r="177" spans="1:66" ht="31.5" x14ac:dyDescent="0.25">
      <c r="A177" s="8">
        <v>174</v>
      </c>
      <c r="B177" s="11" t="s">
        <v>123</v>
      </c>
      <c r="C177" s="9" t="s">
        <v>155</v>
      </c>
      <c r="D177" s="9"/>
      <c r="E177" s="65"/>
      <c r="F177" s="65"/>
      <c r="G177" s="9"/>
      <c r="H177" s="65">
        <f t="shared" si="4"/>
        <v>0</v>
      </c>
      <c r="I177" s="65">
        <f t="shared" si="5"/>
        <v>0</v>
      </c>
    </row>
    <row r="178" spans="1:66" ht="141.75" x14ac:dyDescent="0.25">
      <c r="A178" s="8">
        <v>175</v>
      </c>
      <c r="B178" s="16" t="s">
        <v>153</v>
      </c>
      <c r="C178" s="9" t="s">
        <v>218</v>
      </c>
      <c r="D178" s="9"/>
      <c r="E178" s="65">
        <v>304</v>
      </c>
      <c r="F178" s="65">
        <v>393</v>
      </c>
      <c r="G178" s="9"/>
      <c r="H178" s="65">
        <f t="shared" si="4"/>
        <v>348.5</v>
      </c>
      <c r="I178" s="65">
        <f t="shared" si="5"/>
        <v>0</v>
      </c>
    </row>
    <row r="179" spans="1:66" x14ac:dyDescent="0.25">
      <c r="A179" s="8">
        <v>176</v>
      </c>
      <c r="B179" s="15" t="s">
        <v>77</v>
      </c>
      <c r="C179" s="9" t="s">
        <v>155</v>
      </c>
      <c r="D179" s="9"/>
      <c r="E179" s="65">
        <v>2.11</v>
      </c>
      <c r="F179" s="65">
        <v>0.8</v>
      </c>
      <c r="G179" s="9"/>
      <c r="H179" s="65">
        <f t="shared" si="4"/>
        <v>1.46</v>
      </c>
      <c r="I179" s="65">
        <f t="shared" si="5"/>
        <v>0</v>
      </c>
    </row>
    <row r="180" spans="1:66" ht="31.5" x14ac:dyDescent="0.25">
      <c r="A180" s="8">
        <v>177</v>
      </c>
      <c r="B180" s="11" t="s">
        <v>150</v>
      </c>
      <c r="C180" s="9" t="s">
        <v>215</v>
      </c>
      <c r="D180" s="9"/>
      <c r="E180" s="65">
        <v>5.49</v>
      </c>
      <c r="F180" s="65">
        <v>6.8</v>
      </c>
      <c r="G180" s="9"/>
      <c r="H180" s="65">
        <f t="shared" si="4"/>
        <v>6.15</v>
      </c>
      <c r="I180" s="65">
        <f t="shared" si="5"/>
        <v>0</v>
      </c>
    </row>
    <row r="181" spans="1:66" ht="78.75" x14ac:dyDescent="0.25">
      <c r="A181" s="8">
        <v>178</v>
      </c>
      <c r="B181" s="15" t="s">
        <v>78</v>
      </c>
      <c r="C181" s="9" t="s">
        <v>155</v>
      </c>
      <c r="D181" s="9"/>
      <c r="E181" s="65">
        <v>19.8</v>
      </c>
      <c r="F181" s="65">
        <v>24.7</v>
      </c>
      <c r="G181" s="9"/>
      <c r="H181" s="65">
        <f t="shared" si="4"/>
        <v>22.25</v>
      </c>
      <c r="I181" s="65">
        <f t="shared" si="5"/>
        <v>0</v>
      </c>
    </row>
    <row r="182" spans="1:66" ht="90" x14ac:dyDescent="0.25">
      <c r="A182" s="30">
        <v>233</v>
      </c>
      <c r="B182" s="31" t="s">
        <v>244</v>
      </c>
      <c r="C182" s="30" t="s">
        <v>155</v>
      </c>
      <c r="D182" s="30"/>
      <c r="E182" s="70">
        <v>33.9</v>
      </c>
      <c r="F182" s="70">
        <v>28.7</v>
      </c>
      <c r="G182" s="30"/>
      <c r="H182" s="65">
        <f t="shared" si="4"/>
        <v>31.3</v>
      </c>
      <c r="I182" s="65">
        <f t="shared" si="5"/>
        <v>0</v>
      </c>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row>
    <row r="183" spans="1:66" ht="94.5" x14ac:dyDescent="0.25">
      <c r="A183" s="8">
        <v>179</v>
      </c>
      <c r="B183" s="15" t="s">
        <v>79</v>
      </c>
      <c r="C183" s="9" t="s">
        <v>155</v>
      </c>
      <c r="D183" s="9"/>
      <c r="E183" s="65">
        <v>28.9</v>
      </c>
      <c r="F183" s="65">
        <v>16.8</v>
      </c>
      <c r="G183" s="9"/>
      <c r="H183" s="65">
        <f t="shared" si="4"/>
        <v>22.85</v>
      </c>
      <c r="I183" s="65">
        <f t="shared" si="5"/>
        <v>0</v>
      </c>
    </row>
    <row r="184" spans="1:66" ht="47.25" x14ac:dyDescent="0.25">
      <c r="A184" s="8">
        <v>180</v>
      </c>
      <c r="B184" s="15" t="s">
        <v>80</v>
      </c>
      <c r="C184" s="9" t="s">
        <v>155</v>
      </c>
      <c r="D184" s="9"/>
      <c r="E184" s="65">
        <v>5.99</v>
      </c>
      <c r="F184" s="65">
        <v>6.9</v>
      </c>
      <c r="G184" s="9"/>
      <c r="H184" s="65">
        <f t="shared" si="4"/>
        <v>6.45</v>
      </c>
      <c r="I184" s="65">
        <f t="shared" si="5"/>
        <v>0</v>
      </c>
    </row>
    <row r="185" spans="1:66" ht="63" x14ac:dyDescent="0.25">
      <c r="A185" s="8">
        <v>182</v>
      </c>
      <c r="B185" s="15" t="s">
        <v>134</v>
      </c>
      <c r="C185" s="9" t="s">
        <v>155</v>
      </c>
      <c r="D185" s="9"/>
      <c r="E185" s="65">
        <v>16.899999999999999</v>
      </c>
      <c r="F185" s="65">
        <v>18.7</v>
      </c>
      <c r="G185" s="9"/>
      <c r="H185" s="65">
        <f t="shared" si="4"/>
        <v>17.8</v>
      </c>
      <c r="I185" s="65">
        <f t="shared" si="5"/>
        <v>0</v>
      </c>
    </row>
    <row r="186" spans="1:66" ht="31.5" x14ac:dyDescent="0.25">
      <c r="A186" s="8">
        <v>183</v>
      </c>
      <c r="B186" s="15" t="s">
        <v>81</v>
      </c>
      <c r="C186" s="9" t="s">
        <v>155</v>
      </c>
      <c r="D186" s="9"/>
      <c r="E186" s="65">
        <v>19.899999999999999</v>
      </c>
      <c r="F186" s="65">
        <v>18.7</v>
      </c>
      <c r="G186" s="9"/>
      <c r="H186" s="65">
        <f t="shared" si="4"/>
        <v>19.3</v>
      </c>
      <c r="I186" s="65">
        <f t="shared" si="5"/>
        <v>0</v>
      </c>
    </row>
    <row r="187" spans="1:66" ht="31.5" x14ac:dyDescent="0.25">
      <c r="A187" s="8">
        <v>184</v>
      </c>
      <c r="B187" s="15" t="s">
        <v>82</v>
      </c>
      <c r="C187" s="9" t="s">
        <v>155</v>
      </c>
      <c r="D187" s="9"/>
      <c r="E187" s="65">
        <v>3.4</v>
      </c>
      <c r="F187" s="65">
        <v>6.7</v>
      </c>
      <c r="G187" s="9"/>
      <c r="H187" s="65">
        <f t="shared" si="4"/>
        <v>5.05</v>
      </c>
      <c r="I187" s="65">
        <f t="shared" si="5"/>
        <v>0</v>
      </c>
    </row>
    <row r="188" spans="1:66" ht="47.25" x14ac:dyDescent="0.25">
      <c r="A188" s="8">
        <v>185</v>
      </c>
      <c r="B188" s="15" t="s">
        <v>151</v>
      </c>
      <c r="C188" s="9" t="s">
        <v>216</v>
      </c>
      <c r="D188" s="9"/>
      <c r="E188" s="65">
        <v>7.2</v>
      </c>
      <c r="F188" s="65">
        <v>7</v>
      </c>
      <c r="G188" s="9"/>
      <c r="H188" s="65">
        <f t="shared" si="4"/>
        <v>7.1</v>
      </c>
      <c r="I188" s="65">
        <f t="shared" si="5"/>
        <v>0</v>
      </c>
    </row>
    <row r="189" spans="1:66" ht="31.5" x14ac:dyDescent="0.25">
      <c r="A189" s="8">
        <v>186</v>
      </c>
      <c r="B189" s="13" t="s">
        <v>84</v>
      </c>
      <c r="C189" s="9" t="s">
        <v>155</v>
      </c>
      <c r="D189" s="9"/>
      <c r="E189" s="65">
        <v>3.49</v>
      </c>
      <c r="F189" s="65">
        <v>4.99</v>
      </c>
      <c r="G189" s="9"/>
      <c r="H189" s="65">
        <f t="shared" si="4"/>
        <v>4.24</v>
      </c>
      <c r="I189" s="65">
        <f t="shared" si="5"/>
        <v>0</v>
      </c>
    </row>
    <row r="190" spans="1:66" ht="31.5" x14ac:dyDescent="0.25">
      <c r="A190" s="8">
        <v>187</v>
      </c>
      <c r="B190" s="13" t="s">
        <v>83</v>
      </c>
      <c r="C190" s="9" t="s">
        <v>155</v>
      </c>
      <c r="D190" s="9"/>
      <c r="E190" s="65">
        <v>3.49</v>
      </c>
      <c r="F190" s="65">
        <v>4.99</v>
      </c>
      <c r="G190" s="9"/>
      <c r="H190" s="65">
        <f t="shared" si="4"/>
        <v>4.24</v>
      </c>
      <c r="I190" s="65">
        <f t="shared" si="5"/>
        <v>0</v>
      </c>
    </row>
    <row r="191" spans="1:66" ht="47.25" x14ac:dyDescent="0.25">
      <c r="A191" s="8">
        <v>188</v>
      </c>
      <c r="B191" s="13" t="s">
        <v>87</v>
      </c>
      <c r="C191" s="9" t="s">
        <v>155</v>
      </c>
      <c r="D191" s="9"/>
      <c r="E191" s="65">
        <v>6.56</v>
      </c>
      <c r="F191" s="65">
        <v>8.1999999999999993</v>
      </c>
      <c r="G191" s="9"/>
      <c r="H191" s="65">
        <f t="shared" si="4"/>
        <v>7.38</v>
      </c>
      <c r="I191" s="65">
        <f t="shared" si="5"/>
        <v>0</v>
      </c>
    </row>
    <row r="192" spans="1:66" ht="47.25" x14ac:dyDescent="0.25">
      <c r="A192" s="8">
        <v>189</v>
      </c>
      <c r="B192" s="13" t="s">
        <v>86</v>
      </c>
      <c r="C192" s="9" t="s">
        <v>155</v>
      </c>
      <c r="D192" s="9"/>
      <c r="E192" s="65">
        <v>6.56</v>
      </c>
      <c r="F192" s="65">
        <v>8.1999999999999993</v>
      </c>
      <c r="G192" s="9"/>
      <c r="H192" s="65">
        <f t="shared" si="4"/>
        <v>7.38</v>
      </c>
      <c r="I192" s="65">
        <f t="shared" si="5"/>
        <v>0</v>
      </c>
    </row>
    <row r="193" spans="1:9" ht="47.25" x14ac:dyDescent="0.25">
      <c r="A193" s="8">
        <v>190</v>
      </c>
      <c r="B193" s="13" t="s">
        <v>85</v>
      </c>
      <c r="C193" s="9" t="s">
        <v>155</v>
      </c>
      <c r="D193" s="9"/>
      <c r="E193" s="65">
        <v>6.56</v>
      </c>
      <c r="F193" s="65">
        <v>8.1999999999999993</v>
      </c>
      <c r="G193" s="9"/>
      <c r="H193" s="65">
        <f t="shared" si="4"/>
        <v>7.38</v>
      </c>
      <c r="I193" s="65">
        <f t="shared" si="5"/>
        <v>0</v>
      </c>
    </row>
    <row r="194" spans="1:9" ht="47.25" x14ac:dyDescent="0.25">
      <c r="A194" s="8">
        <v>191</v>
      </c>
      <c r="B194" s="13" t="s">
        <v>88</v>
      </c>
      <c r="C194" s="9" t="s">
        <v>155</v>
      </c>
      <c r="D194" s="9"/>
      <c r="E194" s="65">
        <v>100</v>
      </c>
      <c r="F194" s="65">
        <v>85.9</v>
      </c>
      <c r="G194" s="9"/>
      <c r="H194" s="65">
        <f t="shared" ref="H194:H213" si="6">SUM(E194+F194)/2</f>
        <v>92.95</v>
      </c>
      <c r="I194" s="65">
        <f t="shared" ref="I194:I213" si="7">SUM(D194)*H194</f>
        <v>0</v>
      </c>
    </row>
    <row r="195" spans="1:9" ht="94.5" x14ac:dyDescent="0.25">
      <c r="A195" s="8">
        <v>192</v>
      </c>
      <c r="B195" s="13" t="s">
        <v>89</v>
      </c>
      <c r="C195" s="9" t="s">
        <v>155</v>
      </c>
      <c r="D195" s="9"/>
      <c r="E195" s="65">
        <v>100</v>
      </c>
      <c r="F195" s="65">
        <v>85.9</v>
      </c>
      <c r="G195" s="9"/>
      <c r="H195" s="65">
        <f t="shared" si="6"/>
        <v>92.95</v>
      </c>
      <c r="I195" s="65">
        <f t="shared" si="7"/>
        <v>0</v>
      </c>
    </row>
    <row r="196" spans="1:9" ht="63" x14ac:dyDescent="0.25">
      <c r="A196" s="8">
        <v>193</v>
      </c>
      <c r="B196" s="13" t="s">
        <v>90</v>
      </c>
      <c r="C196" s="9" t="s">
        <v>155</v>
      </c>
      <c r="D196" s="9"/>
      <c r="E196" s="65">
        <v>100</v>
      </c>
      <c r="F196" s="65">
        <v>85.9</v>
      </c>
      <c r="G196" s="9"/>
      <c r="H196" s="65">
        <f t="shared" si="6"/>
        <v>92.95</v>
      </c>
      <c r="I196" s="65">
        <f t="shared" si="7"/>
        <v>0</v>
      </c>
    </row>
    <row r="197" spans="1:9" ht="63" x14ac:dyDescent="0.25">
      <c r="A197" s="8">
        <v>194</v>
      </c>
      <c r="B197" s="13" t="s">
        <v>91</v>
      </c>
      <c r="C197" s="9" t="s">
        <v>155</v>
      </c>
      <c r="D197" s="9"/>
      <c r="E197" s="65">
        <v>100</v>
      </c>
      <c r="F197" s="65">
        <v>85.9</v>
      </c>
      <c r="G197" s="9"/>
      <c r="H197" s="65">
        <f t="shared" si="6"/>
        <v>92.95</v>
      </c>
      <c r="I197" s="65">
        <f t="shared" si="7"/>
        <v>0</v>
      </c>
    </row>
    <row r="198" spans="1:9" ht="63" x14ac:dyDescent="0.25">
      <c r="A198" s="8">
        <v>195</v>
      </c>
      <c r="B198" s="13" t="s">
        <v>92</v>
      </c>
      <c r="C198" s="9" t="s">
        <v>155</v>
      </c>
      <c r="D198" s="9"/>
      <c r="E198" s="65">
        <v>100</v>
      </c>
      <c r="F198" s="65">
        <v>85.9</v>
      </c>
      <c r="G198" s="9"/>
      <c r="H198" s="65">
        <f t="shared" si="6"/>
        <v>92.95</v>
      </c>
      <c r="I198" s="65">
        <f t="shared" si="7"/>
        <v>0</v>
      </c>
    </row>
    <row r="199" spans="1:9" ht="63" x14ac:dyDescent="0.25">
      <c r="A199" s="8">
        <v>196</v>
      </c>
      <c r="B199" s="13" t="s">
        <v>93</v>
      </c>
      <c r="C199" s="9" t="s">
        <v>155</v>
      </c>
      <c r="D199" s="9"/>
      <c r="E199" s="65">
        <v>100</v>
      </c>
      <c r="F199" s="65">
        <v>85.9</v>
      </c>
      <c r="G199" s="9"/>
      <c r="H199" s="65">
        <f t="shared" si="6"/>
        <v>92.95</v>
      </c>
      <c r="I199" s="65">
        <f t="shared" si="7"/>
        <v>0</v>
      </c>
    </row>
    <row r="200" spans="1:9" ht="47.25" x14ac:dyDescent="0.25">
      <c r="A200" s="8">
        <v>197</v>
      </c>
      <c r="B200" s="127" t="s">
        <v>94</v>
      </c>
      <c r="C200" s="9" t="s">
        <v>155</v>
      </c>
      <c r="D200" s="9"/>
      <c r="E200" s="65">
        <v>100</v>
      </c>
      <c r="F200" s="65">
        <v>85.9</v>
      </c>
      <c r="G200" s="9"/>
      <c r="H200" s="65">
        <f t="shared" si="6"/>
        <v>92.95</v>
      </c>
      <c r="I200" s="65">
        <f t="shared" si="7"/>
        <v>0</v>
      </c>
    </row>
    <row r="201" spans="1:9" s="1" customFormat="1" ht="53.25" customHeight="1" x14ac:dyDescent="0.25">
      <c r="A201" s="8">
        <v>198</v>
      </c>
      <c r="B201" s="127" t="s">
        <v>95</v>
      </c>
      <c r="C201" s="9" t="s">
        <v>155</v>
      </c>
      <c r="D201" s="9"/>
      <c r="E201" s="65">
        <v>100</v>
      </c>
      <c r="F201" s="65">
        <v>85.9</v>
      </c>
      <c r="G201" s="9"/>
      <c r="H201" s="65">
        <f t="shared" si="6"/>
        <v>92.95</v>
      </c>
      <c r="I201" s="65">
        <f t="shared" si="7"/>
        <v>0</v>
      </c>
    </row>
    <row r="202" spans="1:9" s="1" customFormat="1" ht="57.75" customHeight="1" x14ac:dyDescent="0.25">
      <c r="A202" s="8">
        <v>199</v>
      </c>
      <c r="B202" s="13" t="s">
        <v>96</v>
      </c>
      <c r="C202" s="9" t="s">
        <v>155</v>
      </c>
      <c r="D202" s="9"/>
      <c r="E202" s="65">
        <v>100</v>
      </c>
      <c r="F202" s="65">
        <v>85.9</v>
      </c>
      <c r="G202" s="9"/>
      <c r="H202" s="65">
        <f t="shared" si="6"/>
        <v>92.95</v>
      </c>
      <c r="I202" s="65">
        <f t="shared" si="7"/>
        <v>0</v>
      </c>
    </row>
    <row r="203" spans="1:9" ht="76.5" customHeight="1" x14ac:dyDescent="0.25">
      <c r="A203" s="8">
        <v>200</v>
      </c>
      <c r="B203" s="13" t="s">
        <v>97</v>
      </c>
      <c r="C203" s="9" t="s">
        <v>155</v>
      </c>
      <c r="D203" s="9"/>
      <c r="E203" s="65">
        <v>100</v>
      </c>
      <c r="F203" s="65">
        <v>85.9</v>
      </c>
      <c r="G203" s="9"/>
      <c r="H203" s="65">
        <f t="shared" si="6"/>
        <v>92.95</v>
      </c>
      <c r="I203" s="65">
        <f t="shared" si="7"/>
        <v>0</v>
      </c>
    </row>
    <row r="204" spans="1:9" ht="47.25" x14ac:dyDescent="0.25">
      <c r="A204" s="8">
        <v>201</v>
      </c>
      <c r="B204" s="13" t="s">
        <v>98</v>
      </c>
      <c r="C204" s="9" t="s">
        <v>155</v>
      </c>
      <c r="D204" s="9"/>
      <c r="E204" s="65">
        <v>100</v>
      </c>
      <c r="F204" s="65">
        <v>85.9</v>
      </c>
      <c r="G204" s="9"/>
      <c r="H204" s="65">
        <f t="shared" si="6"/>
        <v>92.95</v>
      </c>
      <c r="I204" s="65">
        <f t="shared" si="7"/>
        <v>0</v>
      </c>
    </row>
    <row r="205" spans="1:9" ht="46.5" customHeight="1" x14ac:dyDescent="0.25">
      <c r="A205" s="8">
        <v>202</v>
      </c>
      <c r="B205" s="13" t="s">
        <v>136</v>
      </c>
      <c r="C205" s="9" t="s">
        <v>155</v>
      </c>
      <c r="D205" s="9"/>
      <c r="E205" s="65">
        <v>435</v>
      </c>
      <c r="F205" s="65">
        <v>350</v>
      </c>
      <c r="G205" s="9"/>
      <c r="H205" s="65">
        <f t="shared" si="6"/>
        <v>392.5</v>
      </c>
      <c r="I205" s="65">
        <f t="shared" si="7"/>
        <v>0</v>
      </c>
    </row>
    <row r="206" spans="1:9" ht="31.5" x14ac:dyDescent="0.25">
      <c r="A206" s="8">
        <v>203</v>
      </c>
      <c r="B206" s="15" t="s">
        <v>102</v>
      </c>
      <c r="C206" s="9" t="s">
        <v>155</v>
      </c>
      <c r="D206" s="9"/>
      <c r="E206" s="65">
        <v>92</v>
      </c>
      <c r="F206" s="65">
        <v>102</v>
      </c>
      <c r="G206" s="9"/>
      <c r="H206" s="65">
        <f t="shared" si="6"/>
        <v>97</v>
      </c>
      <c r="I206" s="65">
        <f t="shared" si="7"/>
        <v>0</v>
      </c>
    </row>
    <row r="207" spans="1:9" ht="78.75" x14ac:dyDescent="0.25">
      <c r="A207" s="8">
        <v>204</v>
      </c>
      <c r="B207" s="127" t="s">
        <v>100</v>
      </c>
      <c r="C207" s="9" t="s">
        <v>155</v>
      </c>
      <c r="D207" s="9"/>
      <c r="E207" s="65">
        <v>32</v>
      </c>
      <c r="F207" s="65">
        <v>25.68</v>
      </c>
      <c r="G207" s="9"/>
      <c r="H207" s="65">
        <f t="shared" si="6"/>
        <v>28.84</v>
      </c>
      <c r="I207" s="65">
        <f t="shared" si="7"/>
        <v>0</v>
      </c>
    </row>
    <row r="208" spans="1:9" ht="31.5" x14ac:dyDescent="0.25">
      <c r="A208" s="8">
        <v>205</v>
      </c>
      <c r="B208" s="15" t="s">
        <v>99</v>
      </c>
      <c r="C208" s="9" t="s">
        <v>155</v>
      </c>
      <c r="D208" s="9"/>
      <c r="E208" s="65">
        <v>78</v>
      </c>
      <c r="F208" s="65">
        <v>58.9</v>
      </c>
      <c r="G208" s="9"/>
      <c r="H208" s="65">
        <f t="shared" si="6"/>
        <v>68.45</v>
      </c>
      <c r="I208" s="65">
        <f t="shared" si="7"/>
        <v>0</v>
      </c>
    </row>
    <row r="209" spans="1:9" ht="47.25" x14ac:dyDescent="0.25">
      <c r="A209" s="8">
        <v>206</v>
      </c>
      <c r="B209" s="85" t="s">
        <v>135</v>
      </c>
      <c r="C209" s="9" t="s">
        <v>155</v>
      </c>
      <c r="D209" s="9"/>
      <c r="E209" s="65">
        <v>212</v>
      </c>
      <c r="F209" s="65">
        <v>230</v>
      </c>
      <c r="G209" s="9"/>
      <c r="H209" s="65">
        <f t="shared" si="6"/>
        <v>221</v>
      </c>
      <c r="I209" s="65">
        <f t="shared" si="7"/>
        <v>0</v>
      </c>
    </row>
    <row r="210" spans="1:9" ht="63" x14ac:dyDescent="0.25">
      <c r="A210" s="8">
        <v>207</v>
      </c>
      <c r="B210" s="13" t="s">
        <v>103</v>
      </c>
      <c r="C210" s="9" t="s">
        <v>155</v>
      </c>
      <c r="D210" s="9"/>
      <c r="E210" s="65">
        <v>69</v>
      </c>
      <c r="F210" s="65">
        <v>60.65</v>
      </c>
      <c r="G210" s="9"/>
      <c r="H210" s="65">
        <f t="shared" si="6"/>
        <v>64.83</v>
      </c>
      <c r="I210" s="65">
        <f t="shared" si="7"/>
        <v>0</v>
      </c>
    </row>
    <row r="211" spans="1:9" ht="31.5" x14ac:dyDescent="0.25">
      <c r="A211" s="8">
        <v>208</v>
      </c>
      <c r="B211" s="11" t="s">
        <v>30</v>
      </c>
      <c r="C211" s="9" t="s">
        <v>155</v>
      </c>
      <c r="D211" s="9"/>
      <c r="E211" s="65">
        <v>56</v>
      </c>
      <c r="F211" s="65">
        <v>49.9</v>
      </c>
      <c r="G211" s="9"/>
      <c r="H211" s="65">
        <f t="shared" si="6"/>
        <v>52.95</v>
      </c>
      <c r="I211" s="65">
        <f t="shared" si="7"/>
        <v>0</v>
      </c>
    </row>
    <row r="212" spans="1:9" ht="31.5" x14ac:dyDescent="0.25">
      <c r="A212" s="8">
        <v>209</v>
      </c>
      <c r="B212" s="11" t="s">
        <v>31</v>
      </c>
      <c r="C212" s="9" t="s">
        <v>155</v>
      </c>
      <c r="D212" s="9"/>
      <c r="E212" s="65"/>
      <c r="F212" s="65"/>
      <c r="G212" s="9"/>
      <c r="H212" s="65">
        <f t="shared" si="6"/>
        <v>0</v>
      </c>
      <c r="I212" s="65">
        <f t="shared" si="7"/>
        <v>0</v>
      </c>
    </row>
    <row r="213" spans="1:9" s="1" customFormat="1" ht="126" x14ac:dyDescent="0.25">
      <c r="A213" s="8">
        <v>227</v>
      </c>
      <c r="B213" s="16" t="s">
        <v>200</v>
      </c>
      <c r="C213" s="23" t="s">
        <v>155</v>
      </c>
      <c r="D213" s="23"/>
      <c r="E213" s="68">
        <v>8.1999999999999993</v>
      </c>
      <c r="F213" s="68">
        <v>8.9</v>
      </c>
      <c r="G213" s="23"/>
      <c r="H213" s="65">
        <f t="shared" si="6"/>
        <v>8.5500000000000007</v>
      </c>
      <c r="I213" s="65">
        <f t="shared" si="7"/>
        <v>0</v>
      </c>
    </row>
    <row r="214" spans="1:9" x14ac:dyDescent="0.25">
      <c r="A214" s="16"/>
      <c r="B214" s="16"/>
      <c r="C214" s="16"/>
      <c r="D214" s="16"/>
      <c r="E214" s="69"/>
      <c r="F214" s="69"/>
      <c r="G214" s="16"/>
      <c r="H214" s="16"/>
      <c r="I214" s="16"/>
    </row>
    <row r="215" spans="1:9" x14ac:dyDescent="0.25">
      <c r="A215" s="16"/>
      <c r="B215" s="16"/>
      <c r="C215" s="16"/>
      <c r="D215" s="16"/>
      <c r="E215" s="69"/>
      <c r="F215" s="69"/>
      <c r="G215" s="16"/>
      <c r="H215" s="16"/>
      <c r="I215" s="16"/>
    </row>
    <row r="216" spans="1:9" x14ac:dyDescent="0.25">
      <c r="A216" s="16"/>
      <c r="B216" s="16"/>
      <c r="C216" s="16"/>
      <c r="D216" s="16"/>
      <c r="E216" s="69"/>
      <c r="F216" s="69"/>
      <c r="G216" s="16"/>
      <c r="H216" s="16"/>
      <c r="I216" s="16"/>
    </row>
    <row r="217" spans="1:9" x14ac:dyDescent="0.25">
      <c r="A217" s="16"/>
      <c r="B217" s="16"/>
      <c r="C217" s="16"/>
      <c r="D217" s="16"/>
      <c r="E217" s="69"/>
      <c r="F217" s="69"/>
      <c r="G217" s="16"/>
      <c r="H217" s="16"/>
      <c r="I217" s="16"/>
    </row>
    <row r="218" spans="1:9" x14ac:dyDescent="0.25">
      <c r="A218" s="16"/>
      <c r="B218" s="16"/>
      <c r="C218" s="16"/>
      <c r="D218" s="16"/>
      <c r="E218" s="69"/>
      <c r="F218" s="69"/>
      <c r="G218" s="16"/>
      <c r="H218" s="16"/>
      <c r="I218" s="16"/>
    </row>
    <row r="219" spans="1:9" x14ac:dyDescent="0.25">
      <c r="A219" s="16"/>
      <c r="B219" s="16"/>
      <c r="C219" s="16"/>
      <c r="D219" s="16"/>
      <c r="E219" s="69"/>
      <c r="F219" s="69"/>
      <c r="G219" s="16"/>
      <c r="H219" s="16"/>
      <c r="I219" s="16"/>
    </row>
    <row r="220" spans="1:9" x14ac:dyDescent="0.25">
      <c r="A220" s="16"/>
      <c r="B220" s="16"/>
      <c r="C220" s="16"/>
      <c r="D220" s="16"/>
      <c r="E220" s="69"/>
      <c r="F220" s="69"/>
      <c r="G220" s="16"/>
      <c r="H220" s="16"/>
      <c r="I220" s="16"/>
    </row>
    <row r="221" spans="1:9" x14ac:dyDescent="0.25">
      <c r="A221" s="16"/>
      <c r="B221" s="16"/>
      <c r="C221" s="16"/>
      <c r="D221" s="16"/>
      <c r="E221" s="69"/>
      <c r="F221" s="69"/>
      <c r="G221" s="16"/>
      <c r="H221" s="16"/>
      <c r="I221" s="16"/>
    </row>
    <row r="222" spans="1:9" x14ac:dyDescent="0.25">
      <c r="A222" s="16"/>
      <c r="B222" s="16"/>
      <c r="C222" s="16"/>
      <c r="D222" s="16"/>
      <c r="E222" s="69"/>
      <c r="F222" s="69"/>
      <c r="G222" s="16"/>
      <c r="H222" s="16"/>
      <c r="I222" s="16"/>
    </row>
    <row r="223" spans="1:9" x14ac:dyDescent="0.25">
      <c r="A223" s="16"/>
      <c r="B223" s="16"/>
      <c r="C223" s="16"/>
      <c r="D223" s="16"/>
      <c r="E223" s="69"/>
      <c r="F223" s="69"/>
      <c r="G223" s="16"/>
      <c r="H223" s="16"/>
      <c r="I223" s="16"/>
    </row>
    <row r="224" spans="1:9" x14ac:dyDescent="0.25">
      <c r="A224" s="16"/>
      <c r="B224" s="16"/>
      <c r="C224" s="16"/>
      <c r="D224" s="16"/>
      <c r="E224" s="69"/>
      <c r="F224" s="69"/>
      <c r="G224" s="16"/>
      <c r="H224" s="16"/>
      <c r="I224" s="16"/>
    </row>
    <row r="225" spans="1:9" x14ac:dyDescent="0.25">
      <c r="A225" s="16"/>
      <c r="B225" s="16"/>
      <c r="C225" s="16"/>
      <c r="D225" s="16"/>
      <c r="E225" s="69"/>
      <c r="F225" s="69"/>
      <c r="G225" s="16"/>
      <c r="H225" s="16"/>
      <c r="I225" s="16"/>
    </row>
    <row r="226" spans="1:9" x14ac:dyDescent="0.25">
      <c r="A226" s="16"/>
      <c r="B226" s="16"/>
      <c r="C226" s="16"/>
      <c r="D226" s="16"/>
      <c r="E226" s="69"/>
      <c r="F226" s="69"/>
      <c r="G226" s="16"/>
      <c r="H226" s="16"/>
      <c r="I226" s="16"/>
    </row>
    <row r="227" spans="1:9" x14ac:dyDescent="0.25">
      <c r="A227" s="16"/>
      <c r="B227" s="16"/>
      <c r="C227" s="16"/>
      <c r="D227" s="16"/>
      <c r="E227" s="69"/>
      <c r="F227" s="69"/>
      <c r="G227" s="16"/>
      <c r="H227" s="16"/>
      <c r="I227" s="16"/>
    </row>
    <row r="228" spans="1:9" x14ac:dyDescent="0.25">
      <c r="A228" s="16"/>
      <c r="B228" s="16"/>
      <c r="C228" s="16"/>
      <c r="D228" s="16"/>
      <c r="E228" s="69"/>
      <c r="F228" s="69"/>
      <c r="G228" s="16"/>
      <c r="H228" s="16"/>
      <c r="I228" s="16"/>
    </row>
    <row r="229" spans="1:9" x14ac:dyDescent="0.25">
      <c r="A229" s="16"/>
      <c r="B229" s="16"/>
      <c r="C229" s="16"/>
      <c r="D229" s="16"/>
      <c r="E229" s="69"/>
      <c r="F229" s="69"/>
      <c r="G229" s="16"/>
      <c r="H229" s="16"/>
      <c r="I229" s="16"/>
    </row>
    <row r="230" spans="1:9" x14ac:dyDescent="0.25">
      <c r="A230" s="16"/>
      <c r="B230" s="16"/>
      <c r="C230" s="16"/>
      <c r="D230" s="16"/>
      <c r="E230" s="69"/>
      <c r="F230" s="69"/>
      <c r="G230" s="16"/>
      <c r="H230" s="16"/>
      <c r="I230" s="16"/>
    </row>
    <row r="231" spans="1:9" x14ac:dyDescent="0.25">
      <c r="A231" s="16"/>
      <c r="B231" s="16"/>
      <c r="C231" s="16"/>
      <c r="D231" s="16"/>
      <c r="E231" s="69"/>
      <c r="F231" s="69"/>
      <c r="G231" s="16"/>
      <c r="H231" s="16"/>
      <c r="I231" s="16"/>
    </row>
    <row r="232" spans="1:9" x14ac:dyDescent="0.25">
      <c r="A232" s="16"/>
      <c r="B232" s="16"/>
      <c r="C232" s="16"/>
      <c r="D232" s="16"/>
      <c r="E232" s="69"/>
      <c r="F232" s="69"/>
      <c r="G232" s="16"/>
      <c r="H232" s="16"/>
      <c r="I232" s="16"/>
    </row>
    <row r="233" spans="1:9" x14ac:dyDescent="0.25">
      <c r="A233" s="16"/>
      <c r="B233" s="16"/>
      <c r="C233" s="16"/>
      <c r="D233" s="16"/>
      <c r="E233" s="69"/>
      <c r="F233" s="69"/>
      <c r="G233" s="16"/>
      <c r="H233" s="16"/>
      <c r="I233" s="16"/>
    </row>
    <row r="234" spans="1:9" x14ac:dyDescent="0.25">
      <c r="A234" s="16"/>
      <c r="B234" s="16"/>
      <c r="C234" s="16"/>
      <c r="D234" s="16"/>
      <c r="E234" s="69"/>
      <c r="F234" s="69"/>
      <c r="G234" s="16"/>
      <c r="H234" s="16"/>
      <c r="I234" s="16"/>
    </row>
    <row r="235" spans="1:9" x14ac:dyDescent="0.25">
      <c r="A235" s="16"/>
      <c r="B235" s="16"/>
      <c r="C235" s="16"/>
      <c r="D235" s="16"/>
      <c r="E235" s="69"/>
      <c r="F235" s="69"/>
      <c r="G235" s="16"/>
      <c r="H235" s="16"/>
      <c r="I235" s="16"/>
    </row>
    <row r="236" spans="1:9" x14ac:dyDescent="0.25">
      <c r="A236" s="16"/>
      <c r="B236" s="16"/>
      <c r="C236" s="16"/>
      <c r="D236" s="16"/>
      <c r="E236" s="69"/>
      <c r="F236" s="69"/>
      <c r="G236" s="16"/>
      <c r="H236" s="16"/>
      <c r="I236" s="16"/>
    </row>
    <row r="237" spans="1:9" x14ac:dyDescent="0.25">
      <c r="A237" s="24"/>
      <c r="B237" s="22"/>
      <c r="C237" s="25"/>
      <c r="D237" s="25"/>
      <c r="E237" s="71"/>
      <c r="F237" s="71"/>
      <c r="G237" s="25"/>
      <c r="H237" s="25"/>
      <c r="I237" s="25"/>
    </row>
  </sheetData>
  <sheetProtection password="CA9C" sheet="1" objects="1" scenarios="1"/>
  <sortState ref="A2:BN237">
    <sortCondition ref="B2:B237"/>
  </sortState>
  <hyperlinks>
    <hyperlink ref="B113" r:id="rId1" display="https://www.americanas.com.br/produto/8033553?DCSext.recom=RR_item_page.rr1-ClickCP&amp;nm_origem=rec_item_page.rr1-ClickCP&amp;nm_ranking_rec=4"/>
  </hyperlinks>
  <pageMargins left="0.511811024" right="0.511811024" top="0.78740157499999996" bottom="0.78740157499999996" header="0.31496062000000002" footer="0.31496062000000002"/>
  <pageSetup paperSize="9" fitToHeight="0" orientation="landscape" horizontalDpi="0" verticalDpi="0"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T220"/>
  <sheetViews>
    <sheetView zoomScale="90" zoomScaleNormal="90" workbookViewId="0">
      <pane xSplit="3" ySplit="2" topLeftCell="D3" activePane="bottomRight" state="frozen"/>
      <selection pane="topRight" activeCell="D1" sqref="D1"/>
      <selection pane="bottomLeft" activeCell="A3" sqref="A3"/>
      <selection pane="bottomRight" activeCell="B11" sqref="B11"/>
    </sheetView>
  </sheetViews>
  <sheetFormatPr defaultRowHeight="15" x14ac:dyDescent="0.25"/>
  <cols>
    <col min="1" max="1" width="11.140625" customWidth="1"/>
    <col min="2" max="2" width="38.85546875" style="39" customWidth="1"/>
    <col min="3" max="3" width="11.5703125" customWidth="1"/>
    <col min="4" max="4" width="9.140625" style="1" customWidth="1"/>
    <col min="5" max="5" width="9.140625" style="35" customWidth="1"/>
    <col min="6" max="6" width="9.140625" style="1" customWidth="1"/>
    <col min="7" max="7" width="9.140625" style="35" customWidth="1"/>
    <col min="8" max="8" width="11.85546875" style="1" customWidth="1"/>
    <col min="9" max="9" width="14.7109375" style="51" customWidth="1"/>
    <col min="10" max="10" width="10.7109375" style="30" customWidth="1"/>
    <col min="11" max="11" width="8.42578125" style="1" customWidth="1"/>
    <col min="12" max="12" width="9.85546875" style="1" customWidth="1"/>
    <col min="13" max="13" width="11.5703125" style="35" customWidth="1"/>
    <col min="14" max="14" width="15.140625" style="1" customWidth="1"/>
    <col min="15" max="15" width="8.85546875" style="35" customWidth="1"/>
    <col min="16" max="16" width="9.140625" style="35" customWidth="1"/>
    <col min="17" max="17" width="12.42578125" style="1" customWidth="1"/>
    <col min="18" max="18" width="11.28515625" style="1" customWidth="1"/>
    <col min="19" max="19" width="12.28515625" style="46" customWidth="1"/>
    <col min="20" max="20" width="10.42578125" style="1" customWidth="1"/>
    <col min="21" max="21" width="10.140625" style="46" customWidth="1"/>
    <col min="22" max="22" width="10.28515625" style="1" customWidth="1"/>
    <col min="23" max="23" width="11" style="35" customWidth="1"/>
    <col min="24" max="24" width="9.85546875" style="1" customWidth="1"/>
    <col min="25" max="25" width="9.85546875" style="35" customWidth="1"/>
    <col min="26" max="26" width="7.5703125" style="1" customWidth="1"/>
    <col min="27" max="27" width="7.140625" style="1" customWidth="1"/>
    <col min="28" max="28" width="11.140625" style="1" customWidth="1"/>
    <col min="29" max="30" width="9.140625" style="54" customWidth="1"/>
    <col min="31" max="32" width="9.140625" style="1"/>
    <col min="33" max="38" width="9.140625" style="54"/>
    <col min="39" max="70" width="9.140625" style="1"/>
  </cols>
  <sheetData>
    <row r="1" spans="1:592" ht="13.5" customHeight="1" x14ac:dyDescent="0.25">
      <c r="A1" s="26" t="s">
        <v>154</v>
      </c>
      <c r="B1" s="36" t="s">
        <v>248</v>
      </c>
      <c r="C1" s="6"/>
      <c r="D1" s="204" t="s">
        <v>222</v>
      </c>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55"/>
      <c r="AE1" s="29"/>
    </row>
    <row r="2" spans="1:592" ht="39" customHeight="1" x14ac:dyDescent="0.25">
      <c r="A2" s="27"/>
      <c r="B2" s="40" t="s">
        <v>249</v>
      </c>
      <c r="C2" s="41" t="s">
        <v>155</v>
      </c>
      <c r="D2" s="33" t="s">
        <v>223</v>
      </c>
      <c r="E2" s="198" t="s">
        <v>224</v>
      </c>
      <c r="F2" s="199"/>
      <c r="G2" s="198" t="s">
        <v>225</v>
      </c>
      <c r="H2" s="199"/>
      <c r="I2" s="198" t="s">
        <v>226</v>
      </c>
      <c r="J2" s="199"/>
      <c r="K2" s="198" t="s">
        <v>227</v>
      </c>
      <c r="L2" s="199"/>
      <c r="M2" s="198" t="s">
        <v>228</v>
      </c>
      <c r="N2" s="199"/>
      <c r="O2" s="198" t="s">
        <v>229</v>
      </c>
      <c r="P2" s="199"/>
      <c r="Q2" s="206" t="s">
        <v>230</v>
      </c>
      <c r="R2" s="207"/>
      <c r="S2" s="198" t="s">
        <v>231</v>
      </c>
      <c r="T2" s="199"/>
      <c r="U2" s="198" t="s">
        <v>232</v>
      </c>
      <c r="V2" s="199"/>
      <c r="W2" s="198" t="s">
        <v>233</v>
      </c>
      <c r="X2" s="199"/>
      <c r="Y2" s="198" t="s">
        <v>234</v>
      </c>
      <c r="Z2" s="199"/>
      <c r="AA2" s="200" t="s">
        <v>235</v>
      </c>
      <c r="AB2" s="201"/>
      <c r="AC2" s="202" t="s">
        <v>236</v>
      </c>
      <c r="AD2" s="203"/>
      <c r="AE2" s="42" t="s">
        <v>237</v>
      </c>
      <c r="AF2" s="43" t="s">
        <v>238</v>
      </c>
    </row>
    <row r="3" spans="1:592" s="93" customFormat="1" ht="31.5" x14ac:dyDescent="0.25">
      <c r="A3" s="91"/>
      <c r="B3" s="92" t="s">
        <v>182</v>
      </c>
      <c r="C3" s="75" t="s">
        <v>155</v>
      </c>
      <c r="D3" s="76"/>
      <c r="E3" s="76"/>
      <c r="F3" s="76"/>
      <c r="G3" s="76"/>
      <c r="H3" s="77"/>
      <c r="I3" s="77">
        <v>50</v>
      </c>
      <c r="J3" s="76"/>
      <c r="K3" s="78"/>
      <c r="L3" s="76"/>
      <c r="M3" s="76">
        <v>0</v>
      </c>
      <c r="N3" s="76"/>
      <c r="O3" s="76"/>
      <c r="P3" s="76"/>
      <c r="Q3" s="76"/>
      <c r="R3" s="76"/>
      <c r="S3" s="79"/>
      <c r="T3" s="76"/>
      <c r="U3" s="79"/>
      <c r="V3" s="76"/>
      <c r="W3" s="76"/>
      <c r="X3" s="76"/>
      <c r="Y3" s="76"/>
      <c r="Z3" s="76"/>
      <c r="AA3" s="76"/>
      <c r="AB3" s="76"/>
      <c r="AC3" s="76"/>
      <c r="AD3" s="76"/>
      <c r="AE3" s="76">
        <f t="shared" ref="AE3:AE5" si="0">E3+G3+I3+K3+M3+O3+Q3+S3+U3+W3+Y3+AA3+AC3</f>
        <v>50</v>
      </c>
      <c r="AF3" s="76"/>
    </row>
    <row r="4" spans="1:592" s="80" customFormat="1" ht="31.5" x14ac:dyDescent="0.25">
      <c r="A4" s="73">
        <v>2</v>
      </c>
      <c r="B4" s="74" t="s">
        <v>3</v>
      </c>
      <c r="C4" s="94" t="s">
        <v>155</v>
      </c>
      <c r="D4" s="95"/>
      <c r="E4" s="95"/>
      <c r="F4" s="95"/>
      <c r="G4" s="95"/>
      <c r="H4" s="96"/>
      <c r="I4" s="96">
        <v>5</v>
      </c>
      <c r="J4" s="95"/>
      <c r="K4" s="97"/>
      <c r="L4" s="95"/>
      <c r="M4" s="95">
        <v>10</v>
      </c>
      <c r="N4" s="95"/>
      <c r="O4" s="95"/>
      <c r="P4" s="95"/>
      <c r="Q4" s="95">
        <v>1</v>
      </c>
      <c r="R4" s="95"/>
      <c r="S4" s="95">
        <v>2</v>
      </c>
      <c r="T4" s="95"/>
      <c r="U4" s="95"/>
      <c r="V4" s="95"/>
      <c r="W4" s="95"/>
      <c r="X4" s="95"/>
      <c r="Y4" s="95">
        <v>0</v>
      </c>
      <c r="Z4" s="95"/>
      <c r="AA4" s="95"/>
      <c r="AB4" s="95"/>
      <c r="AC4" s="95"/>
      <c r="AD4" s="95"/>
      <c r="AE4" s="76">
        <f t="shared" si="0"/>
        <v>18</v>
      </c>
      <c r="AF4" s="98"/>
      <c r="AG4" s="80">
        <v>11</v>
      </c>
    </row>
    <row r="5" spans="1:592" s="80" customFormat="1" ht="63" x14ac:dyDescent="0.25">
      <c r="A5" s="73">
        <v>3</v>
      </c>
      <c r="B5" s="81" t="s">
        <v>175</v>
      </c>
      <c r="C5" s="75" t="s">
        <v>214</v>
      </c>
      <c r="D5" s="76"/>
      <c r="E5" s="76">
        <v>5</v>
      </c>
      <c r="F5" s="76"/>
      <c r="G5" s="76"/>
      <c r="H5" s="77"/>
      <c r="I5" s="77">
        <v>2</v>
      </c>
      <c r="J5" s="76"/>
      <c r="K5" s="78"/>
      <c r="L5" s="76"/>
      <c r="M5" s="76">
        <v>50</v>
      </c>
      <c r="N5" s="76"/>
      <c r="O5" s="76"/>
      <c r="P5" s="76"/>
      <c r="Q5" s="76"/>
      <c r="R5" s="76"/>
      <c r="S5" s="79">
        <v>1</v>
      </c>
      <c r="T5" s="76"/>
      <c r="U5" s="79"/>
      <c r="V5" s="76"/>
      <c r="W5" s="76"/>
      <c r="X5" s="76"/>
      <c r="Y5" s="76">
        <v>2</v>
      </c>
      <c r="Z5" s="76"/>
      <c r="AA5" s="76"/>
      <c r="AB5" s="76"/>
      <c r="AC5" s="76"/>
      <c r="AD5" s="76"/>
      <c r="AE5" s="76">
        <f t="shared" si="0"/>
        <v>60</v>
      </c>
      <c r="AF5" s="76"/>
      <c r="AG5" s="80">
        <v>60</v>
      </c>
    </row>
    <row r="6" spans="1:592" s="80" customFormat="1" ht="31.5" x14ac:dyDescent="0.25">
      <c r="A6" s="73">
        <v>4</v>
      </c>
      <c r="B6" s="74" t="s">
        <v>176</v>
      </c>
      <c r="C6" s="75" t="s">
        <v>214</v>
      </c>
      <c r="D6" s="76"/>
      <c r="E6" s="76">
        <v>10</v>
      </c>
      <c r="F6" s="76"/>
      <c r="G6" s="76"/>
      <c r="H6" s="77"/>
      <c r="I6" s="77"/>
      <c r="J6" s="76"/>
      <c r="K6" s="78">
        <v>2</v>
      </c>
      <c r="L6" s="76"/>
      <c r="M6" s="76">
        <v>20</v>
      </c>
      <c r="N6" s="76"/>
      <c r="O6" s="76"/>
      <c r="P6" s="76"/>
      <c r="Q6" s="76">
        <v>6</v>
      </c>
      <c r="R6" s="76"/>
      <c r="S6" s="79">
        <v>1</v>
      </c>
      <c r="T6" s="76"/>
      <c r="U6" s="79"/>
      <c r="V6" s="76"/>
      <c r="W6" s="76"/>
      <c r="X6" s="76"/>
      <c r="Y6" s="76">
        <v>2</v>
      </c>
      <c r="Z6" s="76"/>
      <c r="AA6" s="76">
        <v>5</v>
      </c>
      <c r="AB6" s="76"/>
      <c r="AC6" s="76">
        <v>3</v>
      </c>
      <c r="AD6" s="76"/>
      <c r="AE6" s="76">
        <f>E6+G6+I6+K6+M6+O6+Q6+S6+U6+W6+Y6+AA6+AC6</f>
        <v>49</v>
      </c>
      <c r="AF6" s="76"/>
      <c r="AG6" s="80">
        <v>20</v>
      </c>
    </row>
    <row r="7" spans="1:592" s="80" customFormat="1" ht="31.5" x14ac:dyDescent="0.25">
      <c r="A7" s="99">
        <v>5</v>
      </c>
      <c r="B7" s="100" t="s">
        <v>36</v>
      </c>
      <c r="C7" s="101" t="s">
        <v>155</v>
      </c>
      <c r="D7" s="102"/>
      <c r="E7" s="102">
        <v>10</v>
      </c>
      <c r="F7" s="102"/>
      <c r="G7" s="102"/>
      <c r="H7" s="103"/>
      <c r="I7" s="77">
        <v>2</v>
      </c>
      <c r="J7" s="76"/>
      <c r="K7" s="104">
        <v>2</v>
      </c>
      <c r="L7" s="102"/>
      <c r="M7" s="102">
        <v>250</v>
      </c>
      <c r="N7" s="102"/>
      <c r="O7" s="102">
        <v>2</v>
      </c>
      <c r="P7" s="102"/>
      <c r="Q7" s="102"/>
      <c r="R7" s="102"/>
      <c r="S7" s="105">
        <v>1</v>
      </c>
      <c r="T7" s="102"/>
      <c r="U7" s="105"/>
      <c r="V7" s="102"/>
      <c r="W7" s="102"/>
      <c r="X7" s="102"/>
      <c r="Y7" s="102">
        <v>2</v>
      </c>
      <c r="Z7" s="102"/>
      <c r="AA7" s="102"/>
      <c r="AB7" s="102"/>
      <c r="AC7" s="102"/>
      <c r="AD7" s="102"/>
      <c r="AE7" s="76">
        <f t="shared" ref="AE7:AE64" si="1">E7+G7+I7+K7+M7+O7+Q7+S7+U7+W7+Y7+AA7+AC7</f>
        <v>269</v>
      </c>
      <c r="AF7" s="102"/>
      <c r="AG7" s="80">
        <v>105</v>
      </c>
    </row>
    <row r="8" spans="1:592" s="76" customFormat="1" ht="52.5" customHeight="1" x14ac:dyDescent="0.25">
      <c r="A8" s="73">
        <v>6</v>
      </c>
      <c r="B8" s="81" t="s">
        <v>37</v>
      </c>
      <c r="C8" s="75" t="s">
        <v>155</v>
      </c>
      <c r="E8" s="76">
        <v>30</v>
      </c>
      <c r="H8" s="77"/>
      <c r="I8" s="76">
        <v>5</v>
      </c>
      <c r="M8" s="76">
        <v>5000</v>
      </c>
      <c r="O8" s="76">
        <v>30</v>
      </c>
      <c r="Q8" s="76">
        <v>4</v>
      </c>
      <c r="S8" s="79">
        <v>5</v>
      </c>
      <c r="U8" s="79"/>
      <c r="Y8" s="76">
        <v>2</v>
      </c>
      <c r="AA8" s="76">
        <v>12</v>
      </c>
      <c r="AC8" s="76">
        <v>3</v>
      </c>
      <c r="AE8" s="76">
        <f t="shared" si="1"/>
        <v>5091</v>
      </c>
      <c r="AG8" s="106">
        <v>1012</v>
      </c>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06"/>
      <c r="LK8" s="106"/>
      <c r="LL8" s="106"/>
      <c r="LM8" s="106"/>
      <c r="LN8" s="106"/>
      <c r="LO8" s="106"/>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106"/>
      <c r="NI8" s="106"/>
      <c r="NJ8" s="106"/>
      <c r="NK8" s="106"/>
      <c r="NL8" s="106"/>
      <c r="NM8" s="106"/>
      <c r="NN8" s="106"/>
      <c r="NO8" s="106"/>
      <c r="NP8" s="106"/>
      <c r="NQ8" s="106"/>
      <c r="NR8" s="106"/>
      <c r="NS8" s="106"/>
      <c r="NT8" s="106"/>
      <c r="NU8" s="106"/>
      <c r="NV8" s="106"/>
      <c r="NW8" s="106"/>
      <c r="NX8" s="106"/>
      <c r="NY8" s="106"/>
      <c r="NZ8" s="106"/>
      <c r="OA8" s="106"/>
      <c r="OB8" s="106"/>
      <c r="OC8" s="106"/>
      <c r="OD8" s="106"/>
      <c r="OE8" s="106"/>
      <c r="OF8" s="106"/>
      <c r="OG8" s="106"/>
      <c r="OH8" s="106"/>
      <c r="OI8" s="106"/>
      <c r="OJ8" s="106"/>
      <c r="OK8" s="106"/>
      <c r="OL8" s="106"/>
      <c r="OM8" s="106"/>
      <c r="ON8" s="106"/>
      <c r="OO8" s="106"/>
      <c r="OP8" s="106"/>
      <c r="OQ8" s="106"/>
      <c r="OR8" s="106"/>
      <c r="OS8" s="106"/>
      <c r="OT8" s="106"/>
      <c r="OU8" s="106"/>
      <c r="OV8" s="106"/>
      <c r="OW8" s="106"/>
      <c r="OX8" s="106"/>
      <c r="OY8" s="106"/>
      <c r="OZ8" s="106"/>
      <c r="PA8" s="106"/>
      <c r="PB8" s="106"/>
      <c r="PC8" s="106"/>
      <c r="PD8" s="106"/>
      <c r="PE8" s="106"/>
      <c r="PF8" s="106"/>
      <c r="PG8" s="106"/>
      <c r="PH8" s="106"/>
      <c r="PI8" s="106"/>
      <c r="PJ8" s="106"/>
      <c r="PK8" s="106"/>
      <c r="PL8" s="106"/>
      <c r="PM8" s="106"/>
      <c r="PN8" s="106"/>
      <c r="PO8" s="106"/>
      <c r="PP8" s="106"/>
      <c r="PQ8" s="106"/>
      <c r="PR8" s="106"/>
      <c r="PS8" s="106"/>
      <c r="PT8" s="106"/>
      <c r="PU8" s="106"/>
      <c r="PV8" s="106"/>
      <c r="PW8" s="106"/>
      <c r="PX8" s="106"/>
      <c r="PY8" s="106"/>
      <c r="PZ8" s="106"/>
      <c r="QA8" s="106"/>
      <c r="QB8" s="106"/>
      <c r="QC8" s="106"/>
      <c r="QD8" s="106"/>
      <c r="QE8" s="106"/>
      <c r="QF8" s="106"/>
      <c r="QG8" s="106"/>
      <c r="QH8" s="106"/>
      <c r="QI8" s="106"/>
      <c r="QJ8" s="106"/>
      <c r="QK8" s="106"/>
      <c r="QL8" s="106"/>
      <c r="QM8" s="106"/>
      <c r="QN8" s="106"/>
      <c r="QO8" s="106"/>
      <c r="QP8" s="106"/>
      <c r="QQ8" s="106"/>
      <c r="QR8" s="106"/>
      <c r="QS8" s="106"/>
      <c r="QT8" s="106"/>
      <c r="QU8" s="106"/>
      <c r="QV8" s="106"/>
      <c r="QW8" s="106"/>
      <c r="QX8" s="106"/>
      <c r="QY8" s="106"/>
      <c r="QZ8" s="106"/>
      <c r="RA8" s="106"/>
      <c r="RB8" s="106"/>
      <c r="RC8" s="106"/>
      <c r="RD8" s="106"/>
      <c r="RE8" s="106"/>
      <c r="RF8" s="106"/>
      <c r="RG8" s="106"/>
      <c r="RH8" s="106"/>
      <c r="RI8" s="106"/>
      <c r="RJ8" s="106"/>
      <c r="RK8" s="106"/>
      <c r="RL8" s="106"/>
      <c r="RM8" s="106"/>
      <c r="RN8" s="106"/>
      <c r="RO8" s="106"/>
      <c r="RP8" s="106"/>
      <c r="RQ8" s="106"/>
      <c r="RR8" s="106"/>
      <c r="RS8" s="106"/>
      <c r="RT8" s="106"/>
      <c r="RU8" s="106"/>
      <c r="RV8" s="106"/>
      <c r="RW8" s="106"/>
      <c r="RX8" s="106"/>
      <c r="RY8" s="106"/>
      <c r="RZ8" s="106"/>
      <c r="SA8" s="106"/>
      <c r="SB8" s="106"/>
      <c r="SC8" s="106"/>
      <c r="SD8" s="106"/>
      <c r="SE8" s="106"/>
      <c r="SF8" s="106"/>
      <c r="SG8" s="106"/>
      <c r="SH8" s="106"/>
      <c r="SI8" s="106"/>
      <c r="SJ8" s="106"/>
      <c r="SK8" s="106"/>
      <c r="SL8" s="106"/>
      <c r="SM8" s="106"/>
      <c r="SN8" s="106"/>
      <c r="SO8" s="106"/>
      <c r="SP8" s="106"/>
      <c r="SQ8" s="106"/>
      <c r="SR8" s="106"/>
      <c r="SS8" s="106"/>
      <c r="ST8" s="106"/>
      <c r="SU8" s="106"/>
      <c r="SV8" s="106"/>
      <c r="SW8" s="106"/>
      <c r="SX8" s="106"/>
      <c r="SY8" s="106"/>
      <c r="SZ8" s="106"/>
      <c r="TA8" s="106"/>
      <c r="TB8" s="106"/>
      <c r="TC8" s="106"/>
      <c r="TD8" s="106"/>
      <c r="TE8" s="106"/>
      <c r="TF8" s="106"/>
      <c r="TG8" s="106"/>
      <c r="TH8" s="106"/>
      <c r="TI8" s="106"/>
      <c r="TJ8" s="106"/>
      <c r="TK8" s="106"/>
      <c r="TL8" s="106"/>
      <c r="TM8" s="106"/>
      <c r="TN8" s="106"/>
      <c r="TO8" s="106"/>
      <c r="TP8" s="106"/>
      <c r="TQ8" s="106"/>
      <c r="TR8" s="106"/>
      <c r="TS8" s="106"/>
      <c r="TT8" s="106"/>
      <c r="TU8" s="106"/>
      <c r="TV8" s="106"/>
      <c r="TW8" s="106"/>
      <c r="TX8" s="106"/>
      <c r="TY8" s="106"/>
      <c r="TZ8" s="106"/>
      <c r="UA8" s="106"/>
      <c r="UB8" s="106"/>
      <c r="UC8" s="106"/>
      <c r="UD8" s="106"/>
      <c r="UE8" s="106"/>
      <c r="UF8" s="106"/>
      <c r="UG8" s="106"/>
      <c r="UH8" s="106"/>
      <c r="UI8" s="106"/>
      <c r="UJ8" s="106"/>
      <c r="UK8" s="106"/>
      <c r="UL8" s="106"/>
      <c r="UM8" s="106"/>
      <c r="UN8" s="106"/>
      <c r="UO8" s="106"/>
      <c r="UP8" s="106"/>
      <c r="UQ8" s="106"/>
      <c r="UR8" s="106"/>
      <c r="US8" s="106"/>
      <c r="UT8" s="106"/>
      <c r="UU8" s="106"/>
      <c r="UV8" s="106"/>
      <c r="UW8" s="106"/>
      <c r="UX8" s="106"/>
      <c r="UY8" s="106"/>
      <c r="UZ8" s="106"/>
      <c r="VA8" s="106"/>
      <c r="VB8" s="106"/>
      <c r="VC8" s="106"/>
      <c r="VD8" s="106"/>
      <c r="VE8" s="106"/>
      <c r="VF8" s="106"/>
      <c r="VG8" s="106"/>
      <c r="VH8" s="106"/>
      <c r="VI8" s="106"/>
      <c r="VJ8" s="106"/>
      <c r="VK8" s="106"/>
      <c r="VL8" s="106"/>
      <c r="VM8" s="106"/>
      <c r="VN8" s="106"/>
      <c r="VO8" s="106"/>
      <c r="VP8" s="106"/>
      <c r="VQ8" s="106"/>
      <c r="VR8" s="106"/>
      <c r="VS8" s="106"/>
      <c r="VT8" s="106"/>
    </row>
    <row r="9" spans="1:592" s="80" customFormat="1" ht="31.5" x14ac:dyDescent="0.25">
      <c r="A9" s="107">
        <v>7</v>
      </c>
      <c r="B9" s="108" t="s">
        <v>259</v>
      </c>
      <c r="C9" s="109" t="s">
        <v>215</v>
      </c>
      <c r="D9" s="110"/>
      <c r="E9" s="110">
        <v>5</v>
      </c>
      <c r="F9" s="110"/>
      <c r="G9" s="110"/>
      <c r="H9" s="111"/>
      <c r="I9" s="76">
        <v>100</v>
      </c>
      <c r="J9" s="76"/>
      <c r="K9" s="112"/>
      <c r="L9" s="110"/>
      <c r="M9" s="110">
        <v>350</v>
      </c>
      <c r="N9" s="110"/>
      <c r="O9" s="76">
        <v>15</v>
      </c>
      <c r="P9" s="110"/>
      <c r="Q9" s="110"/>
      <c r="R9" s="110"/>
      <c r="S9" s="113">
        <v>1</v>
      </c>
      <c r="T9" s="110"/>
      <c r="U9" s="113"/>
      <c r="V9" s="110"/>
      <c r="W9" s="110"/>
      <c r="X9" s="110"/>
      <c r="Y9" s="110">
        <v>2</v>
      </c>
      <c r="Z9" s="110"/>
      <c r="AA9" s="110">
        <v>5</v>
      </c>
      <c r="AB9" s="110"/>
      <c r="AC9" s="110">
        <v>3</v>
      </c>
      <c r="AD9" s="110"/>
      <c r="AE9" s="76">
        <f t="shared" si="1"/>
        <v>481</v>
      </c>
      <c r="AF9" s="110"/>
      <c r="AG9" s="106">
        <v>20</v>
      </c>
    </row>
    <row r="10" spans="1:592" s="80" customFormat="1" ht="21.75" customHeight="1" x14ac:dyDescent="0.25">
      <c r="A10" s="73">
        <v>8</v>
      </c>
      <c r="B10" s="74" t="s">
        <v>137</v>
      </c>
      <c r="C10" s="75" t="s">
        <v>215</v>
      </c>
      <c r="D10" s="76"/>
      <c r="E10" s="76"/>
      <c r="F10" s="76"/>
      <c r="G10" s="76"/>
      <c r="H10" s="77"/>
      <c r="I10" s="77">
        <v>50</v>
      </c>
      <c r="J10" s="76"/>
      <c r="K10" s="78"/>
      <c r="L10" s="76"/>
      <c r="M10" s="76">
        <v>500</v>
      </c>
      <c r="N10" s="76"/>
      <c r="O10" s="76"/>
      <c r="P10" s="76"/>
      <c r="Q10" s="76"/>
      <c r="R10" s="76"/>
      <c r="S10" s="79">
        <v>2</v>
      </c>
      <c r="T10" s="76"/>
      <c r="U10" s="79"/>
      <c r="V10" s="76"/>
      <c r="W10" s="76"/>
      <c r="X10" s="76"/>
      <c r="Y10" s="76">
        <v>10</v>
      </c>
      <c r="Z10" s="76"/>
      <c r="AA10" s="76"/>
      <c r="AB10" s="76"/>
      <c r="AC10" s="76">
        <v>3</v>
      </c>
      <c r="AD10" s="76"/>
      <c r="AE10" s="76">
        <f t="shared" si="1"/>
        <v>565</v>
      </c>
      <c r="AF10" s="76"/>
    </row>
    <row r="11" spans="1:592" s="80" customFormat="1" ht="47.25" x14ac:dyDescent="0.25">
      <c r="A11" s="73">
        <v>9</v>
      </c>
      <c r="B11" s="81" t="s">
        <v>207</v>
      </c>
      <c r="C11" s="75" t="s">
        <v>215</v>
      </c>
      <c r="D11" s="76"/>
      <c r="E11" s="76"/>
      <c r="F11" s="76"/>
      <c r="G11" s="76"/>
      <c r="H11" s="77"/>
      <c r="I11" s="77">
        <v>20</v>
      </c>
      <c r="J11" s="76"/>
      <c r="K11" s="78"/>
      <c r="L11" s="76"/>
      <c r="M11" s="76">
        <v>800</v>
      </c>
      <c r="N11" s="76"/>
      <c r="O11" s="76"/>
      <c r="P11" s="76"/>
      <c r="Q11" s="76"/>
      <c r="R11" s="76"/>
      <c r="S11" s="79">
        <v>2</v>
      </c>
      <c r="T11" s="76"/>
      <c r="U11" s="79"/>
      <c r="V11" s="76"/>
      <c r="W11" s="76"/>
      <c r="X11" s="76"/>
      <c r="Y11" s="76">
        <v>10</v>
      </c>
      <c r="Z11" s="76"/>
      <c r="AA11" s="76"/>
      <c r="AB11" s="76"/>
      <c r="AC11" s="76">
        <v>20</v>
      </c>
      <c r="AD11" s="76"/>
      <c r="AE11" s="76">
        <f t="shared" si="1"/>
        <v>852</v>
      </c>
      <c r="AF11" s="76"/>
      <c r="AG11" s="114">
        <v>500</v>
      </c>
    </row>
    <row r="12" spans="1:592" s="80" customFormat="1" ht="31.5" x14ac:dyDescent="0.25">
      <c r="A12" s="73">
        <v>10</v>
      </c>
      <c r="B12" s="74" t="s">
        <v>256</v>
      </c>
      <c r="C12" s="75" t="s">
        <v>155</v>
      </c>
      <c r="D12" s="76"/>
      <c r="E12" s="76"/>
      <c r="F12" s="76"/>
      <c r="G12" s="76"/>
      <c r="H12" s="77"/>
      <c r="I12" s="77">
        <v>50</v>
      </c>
      <c r="J12" s="76"/>
      <c r="K12" s="78"/>
      <c r="L12" s="76"/>
      <c r="M12" s="76">
        <v>700</v>
      </c>
      <c r="N12" s="76"/>
      <c r="O12" s="76"/>
      <c r="P12" s="76"/>
      <c r="Q12" s="76"/>
      <c r="R12" s="76"/>
      <c r="S12" s="79">
        <v>2</v>
      </c>
      <c r="T12" s="115"/>
      <c r="U12" s="79"/>
      <c r="V12" s="76"/>
      <c r="W12" s="76"/>
      <c r="X12" s="76"/>
      <c r="Y12" s="76">
        <v>2</v>
      </c>
      <c r="Z12" s="76"/>
      <c r="AA12" s="76"/>
      <c r="AB12" s="76"/>
      <c r="AC12" s="76">
        <v>3</v>
      </c>
      <c r="AD12" s="76"/>
      <c r="AE12" s="76">
        <f t="shared" si="1"/>
        <v>757</v>
      </c>
      <c r="AF12" s="76"/>
      <c r="AG12" s="80">
        <v>103</v>
      </c>
    </row>
    <row r="13" spans="1:592" s="80" customFormat="1" ht="15.75" x14ac:dyDescent="0.25">
      <c r="A13" s="73">
        <v>11</v>
      </c>
      <c r="B13" s="81" t="s">
        <v>242</v>
      </c>
      <c r="C13" s="75" t="s">
        <v>155</v>
      </c>
      <c r="D13" s="76"/>
      <c r="E13" s="76">
        <v>5</v>
      </c>
      <c r="F13" s="76"/>
      <c r="G13" s="76"/>
      <c r="H13" s="77"/>
      <c r="I13" s="77">
        <v>100</v>
      </c>
      <c r="J13" s="76"/>
      <c r="K13" s="78"/>
      <c r="L13" s="76"/>
      <c r="M13" s="76">
        <v>50</v>
      </c>
      <c r="N13" s="76"/>
      <c r="O13" s="76"/>
      <c r="P13" s="76"/>
      <c r="Q13" s="76"/>
      <c r="R13" s="76"/>
      <c r="S13" s="79">
        <v>2</v>
      </c>
      <c r="T13" s="76"/>
      <c r="U13" s="79"/>
      <c r="V13" s="76"/>
      <c r="W13" s="76"/>
      <c r="X13" s="76"/>
      <c r="Y13" s="76">
        <v>5</v>
      </c>
      <c r="Z13" s="76"/>
      <c r="AA13" s="76">
        <v>30</v>
      </c>
      <c r="AB13" s="76"/>
      <c r="AC13" s="76"/>
      <c r="AD13" s="76"/>
      <c r="AE13" s="76">
        <f t="shared" si="1"/>
        <v>192</v>
      </c>
      <c r="AF13" s="76"/>
      <c r="AG13" s="114">
        <v>30</v>
      </c>
    </row>
    <row r="14" spans="1:592" s="80" customFormat="1" ht="31.5" x14ac:dyDescent="0.25">
      <c r="A14" s="73">
        <v>12</v>
      </c>
      <c r="B14" s="74" t="s">
        <v>243</v>
      </c>
      <c r="C14" s="75" t="s">
        <v>155</v>
      </c>
      <c r="D14" s="76"/>
      <c r="E14" s="76">
        <v>0</v>
      </c>
      <c r="F14" s="76"/>
      <c r="G14" s="76"/>
      <c r="H14" s="77"/>
      <c r="I14" s="77">
        <v>0</v>
      </c>
      <c r="J14" s="76"/>
      <c r="K14" s="78"/>
      <c r="L14" s="76"/>
      <c r="M14" s="76"/>
      <c r="N14" s="76"/>
      <c r="O14" s="76">
        <v>0</v>
      </c>
      <c r="P14" s="76"/>
      <c r="Q14" s="76">
        <v>0</v>
      </c>
      <c r="R14" s="76"/>
      <c r="S14" s="79">
        <v>0</v>
      </c>
      <c r="T14" s="76"/>
      <c r="U14" s="79">
        <v>0</v>
      </c>
      <c r="V14" s="76"/>
      <c r="W14" s="76"/>
      <c r="X14" s="76"/>
      <c r="Y14" s="76"/>
      <c r="Z14" s="76"/>
      <c r="AA14" s="76">
        <v>0</v>
      </c>
      <c r="AB14" s="76"/>
      <c r="AC14" s="76">
        <v>0</v>
      </c>
      <c r="AD14" s="76"/>
      <c r="AE14" s="76">
        <f t="shared" si="1"/>
        <v>0</v>
      </c>
      <c r="AF14" s="76"/>
      <c r="AG14" s="80">
        <v>180</v>
      </c>
    </row>
    <row r="15" spans="1:592" s="80" customFormat="1" ht="31.5" x14ac:dyDescent="0.25">
      <c r="A15" s="73">
        <v>13</v>
      </c>
      <c r="B15" s="74" t="s">
        <v>107</v>
      </c>
      <c r="C15" s="75" t="s">
        <v>155</v>
      </c>
      <c r="D15" s="76"/>
      <c r="E15" s="76">
        <v>80</v>
      </c>
      <c r="F15" s="76"/>
      <c r="G15" s="76"/>
      <c r="H15" s="77"/>
      <c r="I15" s="77">
        <v>100</v>
      </c>
      <c r="J15" s="76"/>
      <c r="K15" s="78">
        <v>6</v>
      </c>
      <c r="L15" s="76"/>
      <c r="M15" s="76">
        <v>450</v>
      </c>
      <c r="N15" s="76"/>
      <c r="O15" s="76">
        <v>100</v>
      </c>
      <c r="P15" s="76"/>
      <c r="Q15" s="76">
        <v>15</v>
      </c>
      <c r="R15" s="76"/>
      <c r="S15" s="79">
        <v>10</v>
      </c>
      <c r="T15" s="76"/>
      <c r="U15" s="79">
        <v>12</v>
      </c>
      <c r="V15" s="76"/>
      <c r="W15" s="76">
        <v>100</v>
      </c>
      <c r="X15" s="76"/>
      <c r="Y15" s="76">
        <v>20</v>
      </c>
      <c r="Z15" s="76"/>
      <c r="AA15" s="76">
        <v>50</v>
      </c>
      <c r="AB15" s="76"/>
      <c r="AC15" s="76">
        <v>10</v>
      </c>
      <c r="AD15" s="76"/>
      <c r="AE15" s="76">
        <f t="shared" si="1"/>
        <v>953</v>
      </c>
      <c r="AF15" s="76"/>
      <c r="AG15" s="80">
        <v>197</v>
      </c>
    </row>
    <row r="16" spans="1:592" s="80" customFormat="1" ht="31.5" x14ac:dyDescent="0.25">
      <c r="A16" s="73">
        <v>14</v>
      </c>
      <c r="B16" s="74" t="s">
        <v>108</v>
      </c>
      <c r="C16" s="75" t="s">
        <v>155</v>
      </c>
      <c r="D16" s="76"/>
      <c r="E16" s="76">
        <v>100</v>
      </c>
      <c r="F16" s="76"/>
      <c r="G16" s="76"/>
      <c r="H16" s="77"/>
      <c r="I16" s="77">
        <v>100</v>
      </c>
      <c r="J16" s="76"/>
      <c r="K16" s="78">
        <v>3</v>
      </c>
      <c r="L16" s="76"/>
      <c r="M16" s="76">
        <v>150</v>
      </c>
      <c r="N16" s="76"/>
      <c r="O16" s="76">
        <v>100</v>
      </c>
      <c r="P16" s="76"/>
      <c r="Q16" s="76">
        <v>10</v>
      </c>
      <c r="R16" s="76"/>
      <c r="S16" s="79">
        <v>10</v>
      </c>
      <c r="T16" s="76"/>
      <c r="U16" s="79">
        <v>5</v>
      </c>
      <c r="V16" s="76"/>
      <c r="W16" s="76">
        <v>100</v>
      </c>
      <c r="X16" s="76"/>
      <c r="Y16" s="76">
        <v>20</v>
      </c>
      <c r="Z16" s="76"/>
      <c r="AA16" s="76">
        <v>50</v>
      </c>
      <c r="AB16" s="76"/>
      <c r="AC16" s="76">
        <v>12</v>
      </c>
      <c r="AD16" s="76"/>
      <c r="AE16" s="76">
        <f t="shared" si="1"/>
        <v>660</v>
      </c>
      <c r="AF16" s="76"/>
      <c r="AG16" s="80">
        <v>23</v>
      </c>
    </row>
    <row r="17" spans="1:33" s="80" customFormat="1" ht="31.5" x14ac:dyDescent="0.25">
      <c r="A17" s="73">
        <v>15</v>
      </c>
      <c r="B17" s="74" t="s">
        <v>4</v>
      </c>
      <c r="C17" s="75" t="s">
        <v>155</v>
      </c>
      <c r="D17" s="76"/>
      <c r="E17" s="76">
        <v>10</v>
      </c>
      <c r="F17" s="76"/>
      <c r="G17" s="76"/>
      <c r="H17" s="77"/>
      <c r="I17" s="77"/>
      <c r="J17" s="76"/>
      <c r="K17" s="78"/>
      <c r="L17" s="76"/>
      <c r="M17" s="76">
        <v>50</v>
      </c>
      <c r="N17" s="76"/>
      <c r="O17" s="76">
        <v>100</v>
      </c>
      <c r="P17" s="76"/>
      <c r="Q17" s="76"/>
      <c r="R17" s="76"/>
      <c r="S17" s="79">
        <v>1</v>
      </c>
      <c r="T17" s="76"/>
      <c r="U17" s="79"/>
      <c r="V17" s="76"/>
      <c r="W17" s="76"/>
      <c r="X17" s="76"/>
      <c r="Y17" s="76"/>
      <c r="Z17" s="76"/>
      <c r="AA17" s="76"/>
      <c r="AB17" s="76"/>
      <c r="AC17" s="76"/>
      <c r="AD17" s="76"/>
      <c r="AE17" s="76">
        <f t="shared" si="1"/>
        <v>161</v>
      </c>
      <c r="AF17" s="76"/>
      <c r="AG17" s="80">
        <v>0</v>
      </c>
    </row>
    <row r="18" spans="1:33" s="80" customFormat="1" ht="47.25" x14ac:dyDescent="0.25">
      <c r="A18" s="73">
        <v>16</v>
      </c>
      <c r="B18" s="116" t="s">
        <v>247</v>
      </c>
      <c r="C18" s="75" t="s">
        <v>155</v>
      </c>
      <c r="D18" s="76"/>
      <c r="E18" s="76"/>
      <c r="F18" s="76"/>
      <c r="G18" s="76"/>
      <c r="H18" s="77"/>
      <c r="I18" s="77"/>
      <c r="J18" s="76"/>
      <c r="K18" s="78"/>
      <c r="L18" s="76"/>
      <c r="M18" s="76"/>
      <c r="N18" s="76"/>
      <c r="O18" s="76"/>
      <c r="P18" s="76"/>
      <c r="Q18" s="76"/>
      <c r="R18" s="76"/>
      <c r="S18" s="79"/>
      <c r="T18" s="76"/>
      <c r="U18" s="79"/>
      <c r="V18" s="76"/>
      <c r="W18" s="76"/>
      <c r="X18" s="76"/>
      <c r="Y18" s="76"/>
      <c r="Z18" s="76"/>
      <c r="AA18" s="76"/>
      <c r="AB18" s="76"/>
      <c r="AC18" s="76"/>
      <c r="AD18" s="76"/>
      <c r="AE18" s="76">
        <f t="shared" si="1"/>
        <v>0</v>
      </c>
      <c r="AF18" s="76"/>
    </row>
    <row r="19" spans="1:33" s="80" customFormat="1" ht="47.25" x14ac:dyDescent="0.25">
      <c r="A19" s="73">
        <v>17</v>
      </c>
      <c r="B19" s="116" t="s">
        <v>246</v>
      </c>
      <c r="C19" s="75" t="s">
        <v>155</v>
      </c>
      <c r="D19" s="76"/>
      <c r="E19" s="76"/>
      <c r="F19" s="76"/>
      <c r="G19" s="76"/>
      <c r="H19" s="77"/>
      <c r="I19" s="77"/>
      <c r="J19" s="76"/>
      <c r="K19" s="78"/>
      <c r="L19" s="76"/>
      <c r="M19" s="76"/>
      <c r="N19" s="76"/>
      <c r="O19" s="76"/>
      <c r="P19" s="76"/>
      <c r="Q19" s="76"/>
      <c r="R19" s="76"/>
      <c r="S19" s="79"/>
      <c r="T19" s="76"/>
      <c r="U19" s="79"/>
      <c r="V19" s="76"/>
      <c r="W19" s="76"/>
      <c r="X19" s="76"/>
      <c r="Y19" s="76"/>
      <c r="Z19" s="76"/>
      <c r="AA19" s="76"/>
      <c r="AB19" s="76"/>
      <c r="AC19" s="76">
        <v>1</v>
      </c>
      <c r="AD19" s="76"/>
      <c r="AE19" s="76">
        <f t="shared" si="1"/>
        <v>1</v>
      </c>
      <c r="AF19" s="76"/>
    </row>
    <row r="20" spans="1:33" s="80" customFormat="1" ht="173.25" x14ac:dyDescent="0.25">
      <c r="A20" s="73">
        <v>18</v>
      </c>
      <c r="B20" s="81" t="s">
        <v>163</v>
      </c>
      <c r="C20" s="75" t="s">
        <v>216</v>
      </c>
      <c r="D20" s="76"/>
      <c r="E20" s="76">
        <v>5</v>
      </c>
      <c r="F20" s="76"/>
      <c r="G20" s="76">
        <v>5</v>
      </c>
      <c r="H20" s="77"/>
      <c r="I20" s="77"/>
      <c r="J20" s="76"/>
      <c r="K20" s="78"/>
      <c r="L20" s="76"/>
      <c r="M20" s="76">
        <v>50</v>
      </c>
      <c r="N20" s="76"/>
      <c r="O20" s="76">
        <v>2</v>
      </c>
      <c r="P20" s="76"/>
      <c r="Q20" s="76"/>
      <c r="R20" s="76"/>
      <c r="S20" s="79">
        <v>5</v>
      </c>
      <c r="T20" s="76"/>
      <c r="U20" s="79">
        <v>2</v>
      </c>
      <c r="V20" s="76"/>
      <c r="W20" s="76"/>
      <c r="X20" s="76"/>
      <c r="Y20" s="76">
        <v>5</v>
      </c>
      <c r="Z20" s="76"/>
      <c r="AA20" s="76"/>
      <c r="AB20" s="76"/>
      <c r="AC20" s="76"/>
      <c r="AD20" s="76"/>
      <c r="AE20" s="76">
        <f t="shared" si="1"/>
        <v>74</v>
      </c>
      <c r="AF20" s="76"/>
      <c r="AG20" s="80">
        <v>21</v>
      </c>
    </row>
    <row r="21" spans="1:33" s="80" customFormat="1" ht="15.75" x14ac:dyDescent="0.25">
      <c r="A21" s="73">
        <v>19</v>
      </c>
      <c r="B21" s="117" t="s">
        <v>250</v>
      </c>
      <c r="C21" s="76" t="s">
        <v>155</v>
      </c>
      <c r="D21" s="76"/>
      <c r="E21" s="76"/>
      <c r="F21" s="76"/>
      <c r="G21" s="76"/>
      <c r="H21" s="77"/>
      <c r="I21" s="77"/>
      <c r="J21" s="76"/>
      <c r="K21" s="78"/>
      <c r="L21" s="76"/>
      <c r="M21" s="76"/>
      <c r="N21" s="76"/>
      <c r="O21" s="76"/>
      <c r="P21" s="76"/>
      <c r="Q21" s="76"/>
      <c r="R21" s="76"/>
      <c r="S21" s="79"/>
      <c r="T21" s="76"/>
      <c r="U21" s="79"/>
      <c r="V21" s="76"/>
      <c r="W21" s="76"/>
      <c r="X21" s="76"/>
      <c r="Y21" s="76">
        <v>200</v>
      </c>
      <c r="Z21" s="76"/>
      <c r="AA21" s="76"/>
      <c r="AB21" s="76"/>
      <c r="AC21" s="76"/>
      <c r="AD21" s="76"/>
      <c r="AE21" s="76">
        <f t="shared" si="1"/>
        <v>200</v>
      </c>
      <c r="AF21" s="76"/>
    </row>
    <row r="22" spans="1:33" s="80" customFormat="1" ht="126" x14ac:dyDescent="0.25">
      <c r="A22" s="73">
        <v>20</v>
      </c>
      <c r="B22" s="81" t="s">
        <v>267</v>
      </c>
      <c r="C22" s="75" t="s">
        <v>216</v>
      </c>
      <c r="D22" s="76"/>
      <c r="E22" s="76">
        <v>3</v>
      </c>
      <c r="F22" s="76"/>
      <c r="G22" s="76">
        <v>5</v>
      </c>
      <c r="H22" s="77"/>
      <c r="I22" s="77">
        <v>5</v>
      </c>
      <c r="J22" s="76"/>
      <c r="K22" s="78"/>
      <c r="L22" s="76"/>
      <c r="M22" s="118">
        <v>250</v>
      </c>
      <c r="N22" s="76"/>
      <c r="O22" s="76">
        <v>1</v>
      </c>
      <c r="P22" s="76"/>
      <c r="Q22" s="76">
        <v>6</v>
      </c>
      <c r="R22" s="76"/>
      <c r="S22" s="79">
        <v>10</v>
      </c>
      <c r="T22" s="76"/>
      <c r="U22" s="79"/>
      <c r="V22" s="76"/>
      <c r="W22" s="76"/>
      <c r="X22" s="76"/>
      <c r="Y22" s="76">
        <v>2</v>
      </c>
      <c r="Z22" s="76"/>
      <c r="AA22" s="76"/>
      <c r="AB22" s="76"/>
      <c r="AC22" s="76">
        <v>3</v>
      </c>
      <c r="AD22" s="76"/>
      <c r="AE22" s="76">
        <f t="shared" si="1"/>
        <v>285</v>
      </c>
      <c r="AF22" s="76"/>
    </row>
    <row r="23" spans="1:33" s="80" customFormat="1" ht="31.5" x14ac:dyDescent="0.25">
      <c r="A23" s="73">
        <v>21</v>
      </c>
      <c r="B23" s="81" t="s">
        <v>104</v>
      </c>
      <c r="C23" s="75" t="s">
        <v>155</v>
      </c>
      <c r="D23" s="76"/>
      <c r="E23" s="76"/>
      <c r="F23" s="76"/>
      <c r="G23" s="76">
        <v>5</v>
      </c>
      <c r="H23" s="77"/>
      <c r="I23" s="77">
        <v>200</v>
      </c>
      <c r="J23" s="76"/>
      <c r="K23" s="78"/>
      <c r="L23" s="76"/>
      <c r="M23" s="118">
        <v>5000</v>
      </c>
      <c r="N23" s="76"/>
      <c r="O23" s="76"/>
      <c r="P23" s="76"/>
      <c r="Q23" s="76"/>
      <c r="R23" s="76"/>
      <c r="S23" s="79">
        <v>3</v>
      </c>
      <c r="T23" s="76"/>
      <c r="U23" s="79"/>
      <c r="V23" s="76"/>
      <c r="W23" s="76"/>
      <c r="X23" s="76"/>
      <c r="Y23" s="76">
        <v>2</v>
      </c>
      <c r="Z23" s="76"/>
      <c r="AA23" s="76"/>
      <c r="AB23" s="76"/>
      <c r="AC23" s="76"/>
      <c r="AD23" s="76"/>
      <c r="AE23" s="118">
        <f>E23+G23+I23+K23+M23+O23+Q23+S23+U23+W23+Y23+AA23+AC23</f>
        <v>5210</v>
      </c>
      <c r="AF23" s="76">
        <v>3263</v>
      </c>
    </row>
    <row r="24" spans="1:33" s="80" customFormat="1" ht="31.5" x14ac:dyDescent="0.25">
      <c r="A24" s="73">
        <v>22</v>
      </c>
      <c r="B24" s="81" t="s">
        <v>170</v>
      </c>
      <c r="C24" s="75" t="s">
        <v>155</v>
      </c>
      <c r="D24" s="76"/>
      <c r="E24" s="76"/>
      <c r="F24" s="76"/>
      <c r="G24" s="76"/>
      <c r="H24" s="77"/>
      <c r="I24" s="77">
        <v>200</v>
      </c>
      <c r="J24" s="76"/>
      <c r="K24" s="78"/>
      <c r="L24" s="76"/>
      <c r="M24" s="118">
        <v>2000</v>
      </c>
      <c r="N24" s="76"/>
      <c r="O24" s="76"/>
      <c r="P24" s="76"/>
      <c r="Q24" s="76"/>
      <c r="R24" s="76"/>
      <c r="S24" s="79">
        <v>0</v>
      </c>
      <c r="T24" s="76"/>
      <c r="U24" s="79"/>
      <c r="V24" s="76"/>
      <c r="W24" s="76"/>
      <c r="X24" s="76"/>
      <c r="Y24" s="76">
        <v>2</v>
      </c>
      <c r="Z24" s="76"/>
      <c r="AA24" s="76"/>
      <c r="AB24" s="76"/>
      <c r="AC24" s="76"/>
      <c r="AD24" s="76"/>
      <c r="AE24" s="76">
        <f t="shared" si="1"/>
        <v>2202</v>
      </c>
      <c r="AF24" s="76"/>
    </row>
    <row r="25" spans="1:33" s="80" customFormat="1" ht="31.5" x14ac:dyDescent="0.25">
      <c r="A25" s="73">
        <v>23</v>
      </c>
      <c r="B25" s="81" t="s">
        <v>208</v>
      </c>
      <c r="C25" s="75" t="s">
        <v>155</v>
      </c>
      <c r="D25" s="76"/>
      <c r="E25" s="76"/>
      <c r="F25" s="76"/>
      <c r="G25" s="76"/>
      <c r="H25" s="77"/>
      <c r="I25" s="77">
        <v>100</v>
      </c>
      <c r="J25" s="76"/>
      <c r="K25" s="78"/>
      <c r="L25" s="76"/>
      <c r="M25" s="118">
        <v>2000</v>
      </c>
      <c r="N25" s="76"/>
      <c r="O25" s="76"/>
      <c r="P25" s="76"/>
      <c r="Q25" s="76"/>
      <c r="R25" s="76"/>
      <c r="S25" s="79"/>
      <c r="T25" s="76"/>
      <c r="U25" s="79"/>
      <c r="V25" s="76"/>
      <c r="W25" s="76"/>
      <c r="X25" s="76"/>
      <c r="Y25" s="76"/>
      <c r="Z25" s="76"/>
      <c r="AA25" s="76"/>
      <c r="AB25" s="76"/>
      <c r="AC25" s="76"/>
      <c r="AD25" s="76"/>
      <c r="AE25" s="76">
        <f t="shared" si="1"/>
        <v>2100</v>
      </c>
      <c r="AF25" s="76"/>
    </row>
    <row r="26" spans="1:33" s="80" customFormat="1" ht="31.5" x14ac:dyDescent="0.25">
      <c r="A26" s="73">
        <v>24</v>
      </c>
      <c r="B26" s="81" t="s">
        <v>190</v>
      </c>
      <c r="C26" s="75" t="s">
        <v>155</v>
      </c>
      <c r="D26" s="76"/>
      <c r="E26" s="76"/>
      <c r="F26" s="76"/>
      <c r="G26" s="76">
        <v>5</v>
      </c>
      <c r="H26" s="77"/>
      <c r="I26" s="77">
        <v>100</v>
      </c>
      <c r="J26" s="76"/>
      <c r="K26" s="78"/>
      <c r="L26" s="76"/>
      <c r="M26" s="118">
        <v>2000</v>
      </c>
      <c r="N26" s="76"/>
      <c r="O26" s="76"/>
      <c r="P26" s="76"/>
      <c r="Q26" s="76"/>
      <c r="R26" s="76"/>
      <c r="S26" s="79">
        <v>0</v>
      </c>
      <c r="T26" s="76"/>
      <c r="U26" s="79"/>
      <c r="V26" s="76"/>
      <c r="W26" s="76"/>
      <c r="X26" s="76"/>
      <c r="Y26" s="76">
        <v>2</v>
      </c>
      <c r="Z26" s="76"/>
      <c r="AA26" s="76"/>
      <c r="AB26" s="76"/>
      <c r="AC26" s="76"/>
      <c r="AD26" s="76"/>
      <c r="AE26" s="76">
        <f t="shared" si="1"/>
        <v>2107</v>
      </c>
      <c r="AF26" s="76"/>
    </row>
    <row r="27" spans="1:33" s="80" customFormat="1" ht="31.5" x14ac:dyDescent="0.25">
      <c r="A27" s="73">
        <v>0</v>
      </c>
      <c r="B27" s="81" t="s">
        <v>192</v>
      </c>
      <c r="C27" s="75" t="s">
        <v>155</v>
      </c>
      <c r="D27" s="76"/>
      <c r="E27" s="76"/>
      <c r="F27" s="76"/>
      <c r="G27" s="76"/>
      <c r="H27" s="77"/>
      <c r="I27" s="77">
        <v>200</v>
      </c>
      <c r="J27" s="76"/>
      <c r="K27" s="78"/>
      <c r="L27" s="76"/>
      <c r="M27" s="118">
        <v>1000</v>
      </c>
      <c r="N27" s="76"/>
      <c r="O27" s="76"/>
      <c r="P27" s="76"/>
      <c r="Q27" s="76"/>
      <c r="R27" s="76"/>
      <c r="S27" s="79">
        <v>0</v>
      </c>
      <c r="T27" s="76"/>
      <c r="U27" s="79"/>
      <c r="V27" s="76"/>
      <c r="W27" s="76"/>
      <c r="X27" s="76"/>
      <c r="Y27" s="76">
        <v>2</v>
      </c>
      <c r="Z27" s="76"/>
      <c r="AA27" s="76"/>
      <c r="AB27" s="76"/>
      <c r="AC27" s="76"/>
      <c r="AD27" s="76"/>
      <c r="AE27" s="76">
        <f t="shared" si="1"/>
        <v>1202</v>
      </c>
      <c r="AF27" s="76"/>
    </row>
    <row r="28" spans="1:33" s="80" customFormat="1" ht="31.5" x14ac:dyDescent="0.25">
      <c r="A28" s="73">
        <v>26</v>
      </c>
      <c r="B28" s="81" t="s">
        <v>38</v>
      </c>
      <c r="C28" s="75" t="s">
        <v>155</v>
      </c>
      <c r="D28" s="76"/>
      <c r="E28" s="76"/>
      <c r="F28" s="76"/>
      <c r="G28" s="76">
        <v>5</v>
      </c>
      <c r="H28" s="77"/>
      <c r="I28" s="77">
        <v>200</v>
      </c>
      <c r="J28" s="76"/>
      <c r="K28" s="78"/>
      <c r="L28" s="76"/>
      <c r="M28" s="118">
        <v>7000</v>
      </c>
      <c r="N28" s="76"/>
      <c r="O28" s="76"/>
      <c r="P28" s="76"/>
      <c r="Q28" s="76"/>
      <c r="R28" s="76"/>
      <c r="S28" s="79">
        <v>0</v>
      </c>
      <c r="T28" s="76"/>
      <c r="U28" s="79"/>
      <c r="V28" s="76"/>
      <c r="W28" s="76"/>
      <c r="X28" s="76"/>
      <c r="Y28" s="76">
        <v>2</v>
      </c>
      <c r="Z28" s="76"/>
      <c r="AA28" s="76"/>
      <c r="AB28" s="76">
        <v>100</v>
      </c>
      <c r="AC28" s="76"/>
      <c r="AD28" s="76"/>
      <c r="AE28" s="76">
        <f t="shared" si="1"/>
        <v>7207</v>
      </c>
      <c r="AF28" s="76">
        <v>3019</v>
      </c>
    </row>
    <row r="29" spans="1:33" s="80" customFormat="1" ht="47.25" x14ac:dyDescent="0.25">
      <c r="A29" s="73">
        <v>27</v>
      </c>
      <c r="B29" s="81" t="s">
        <v>191</v>
      </c>
      <c r="C29" s="75" t="s">
        <v>155</v>
      </c>
      <c r="D29" s="76"/>
      <c r="E29" s="76"/>
      <c r="F29" s="76"/>
      <c r="G29" s="76"/>
      <c r="H29" s="77"/>
      <c r="I29" s="77">
        <v>100</v>
      </c>
      <c r="J29" s="76"/>
      <c r="K29" s="78"/>
      <c r="L29" s="76"/>
      <c r="M29" s="118">
        <v>5000</v>
      </c>
      <c r="N29" s="76"/>
      <c r="O29" s="76"/>
      <c r="P29" s="76"/>
      <c r="Q29" s="76"/>
      <c r="R29" s="76"/>
      <c r="S29" s="79">
        <v>0</v>
      </c>
      <c r="T29" s="76"/>
      <c r="U29" s="79"/>
      <c r="V29" s="76"/>
      <c r="W29" s="76"/>
      <c r="X29" s="76"/>
      <c r="Y29" s="76"/>
      <c r="Z29" s="76"/>
      <c r="AA29" s="76"/>
      <c r="AB29" s="76"/>
      <c r="AC29" s="76"/>
      <c r="AD29" s="76"/>
      <c r="AE29" s="76">
        <f t="shared" si="1"/>
        <v>5100</v>
      </c>
      <c r="AF29" s="76">
        <v>1000</v>
      </c>
    </row>
    <row r="30" spans="1:33" s="80" customFormat="1" ht="110.25" x14ac:dyDescent="0.25">
      <c r="A30" s="73">
        <v>28</v>
      </c>
      <c r="B30" s="81" t="s">
        <v>39</v>
      </c>
      <c r="C30" s="75" t="s">
        <v>155</v>
      </c>
      <c r="D30" s="76"/>
      <c r="E30" s="76">
        <v>10</v>
      </c>
      <c r="F30" s="76"/>
      <c r="G30" s="76">
        <v>5</v>
      </c>
      <c r="H30" s="77"/>
      <c r="I30" s="77">
        <v>8</v>
      </c>
      <c r="J30" s="76"/>
      <c r="K30" s="78">
        <v>2</v>
      </c>
      <c r="L30" s="76"/>
      <c r="M30" s="76">
        <v>100</v>
      </c>
      <c r="N30" s="76"/>
      <c r="O30" s="76">
        <v>12</v>
      </c>
      <c r="P30" s="76"/>
      <c r="Q30" s="76">
        <v>1</v>
      </c>
      <c r="R30" s="76"/>
      <c r="S30" s="79">
        <v>3</v>
      </c>
      <c r="T30" s="76"/>
      <c r="U30" s="79"/>
      <c r="V30" s="76"/>
      <c r="W30" s="76"/>
      <c r="X30" s="76"/>
      <c r="Y30" s="76">
        <v>2</v>
      </c>
      <c r="Z30" s="76"/>
      <c r="AA30" s="76">
        <v>6</v>
      </c>
      <c r="AB30" s="76"/>
      <c r="AC30" s="76">
        <v>2</v>
      </c>
      <c r="AD30" s="76"/>
      <c r="AE30" s="76">
        <f t="shared" si="1"/>
        <v>151</v>
      </c>
      <c r="AF30" s="76"/>
      <c r="AG30" s="80">
        <v>36</v>
      </c>
    </row>
    <row r="31" spans="1:33" s="80" customFormat="1" ht="15.75" x14ac:dyDescent="0.25">
      <c r="A31" s="73">
        <v>29</v>
      </c>
      <c r="B31" s="74" t="s">
        <v>0</v>
      </c>
      <c r="C31" s="75" t="s">
        <v>155</v>
      </c>
      <c r="D31" s="76"/>
      <c r="E31" s="76">
        <v>10</v>
      </c>
      <c r="F31" s="76"/>
      <c r="G31" s="76"/>
      <c r="H31" s="77"/>
      <c r="I31" s="77"/>
      <c r="J31" s="76"/>
      <c r="K31" s="78"/>
      <c r="L31" s="76"/>
      <c r="M31" s="76">
        <v>50</v>
      </c>
      <c r="N31" s="76"/>
      <c r="O31" s="76">
        <v>4</v>
      </c>
      <c r="P31" s="76"/>
      <c r="Q31" s="76">
        <v>1</v>
      </c>
      <c r="R31" s="76"/>
      <c r="S31" s="79">
        <v>2</v>
      </c>
      <c r="T31" s="76"/>
      <c r="U31" s="79"/>
      <c r="V31" s="76"/>
      <c r="W31" s="76"/>
      <c r="X31" s="76"/>
      <c r="Y31" s="76">
        <v>2</v>
      </c>
      <c r="Z31" s="76"/>
      <c r="AA31" s="76">
        <v>6</v>
      </c>
      <c r="AB31" s="76"/>
      <c r="AC31" s="76"/>
      <c r="AD31" s="76"/>
      <c r="AE31" s="76">
        <f t="shared" si="1"/>
        <v>75</v>
      </c>
      <c r="AF31" s="76"/>
      <c r="AG31" s="80">
        <v>10</v>
      </c>
    </row>
    <row r="32" spans="1:33" s="80" customFormat="1" ht="362.25" x14ac:dyDescent="0.25">
      <c r="A32" s="73">
        <v>30</v>
      </c>
      <c r="B32" s="74" t="s">
        <v>152</v>
      </c>
      <c r="C32" s="75" t="s">
        <v>155</v>
      </c>
      <c r="D32" s="76"/>
      <c r="E32" s="76">
        <v>0</v>
      </c>
      <c r="F32" s="76"/>
      <c r="G32" s="76"/>
      <c r="H32" s="77"/>
      <c r="I32" s="77"/>
      <c r="J32" s="76"/>
      <c r="K32" s="78"/>
      <c r="L32" s="76"/>
      <c r="M32" s="76">
        <v>1</v>
      </c>
      <c r="N32" s="76"/>
      <c r="O32" s="76">
        <v>4</v>
      </c>
      <c r="P32" s="76"/>
      <c r="Q32" s="76"/>
      <c r="R32" s="76"/>
      <c r="S32" s="79">
        <v>0</v>
      </c>
      <c r="T32" s="76"/>
      <c r="U32" s="79"/>
      <c r="V32" s="76"/>
      <c r="W32" s="76"/>
      <c r="X32" s="76"/>
      <c r="Y32" s="76"/>
      <c r="Z32" s="76"/>
      <c r="AA32" s="76"/>
      <c r="AB32" s="76"/>
      <c r="AC32" s="76"/>
      <c r="AD32" s="76"/>
      <c r="AE32" s="76">
        <f t="shared" si="1"/>
        <v>5</v>
      </c>
      <c r="AF32" s="76"/>
      <c r="AG32" s="80">
        <v>4</v>
      </c>
    </row>
    <row r="33" spans="1:33" s="80" customFormat="1" ht="204.75" x14ac:dyDescent="0.25">
      <c r="A33" s="73">
        <v>197431</v>
      </c>
      <c r="B33" s="81" t="s">
        <v>205</v>
      </c>
      <c r="C33" s="75" t="s">
        <v>155</v>
      </c>
      <c r="D33" s="76"/>
      <c r="E33" s="76">
        <v>150</v>
      </c>
      <c r="F33" s="76"/>
      <c r="G33" s="76">
        <v>50</v>
      </c>
      <c r="H33" s="77"/>
      <c r="I33" s="77">
        <v>300</v>
      </c>
      <c r="J33" s="76"/>
      <c r="K33" s="78"/>
      <c r="L33" s="76"/>
      <c r="M33" s="118">
        <v>500</v>
      </c>
      <c r="N33" s="76"/>
      <c r="O33" s="76">
        <v>50</v>
      </c>
      <c r="P33" s="76"/>
      <c r="Q33" s="76">
        <v>50</v>
      </c>
      <c r="R33" s="76"/>
      <c r="S33" s="79">
        <v>50</v>
      </c>
      <c r="T33" s="76"/>
      <c r="U33" s="79"/>
      <c r="V33" s="76"/>
      <c r="W33" s="76">
        <v>100</v>
      </c>
      <c r="X33" s="76"/>
      <c r="Y33" s="76"/>
      <c r="Z33" s="76"/>
      <c r="AA33" s="76">
        <v>100</v>
      </c>
      <c r="AB33" s="76"/>
      <c r="AC33" s="76">
        <v>100</v>
      </c>
      <c r="AD33" s="76"/>
      <c r="AE33" s="76">
        <f t="shared" si="1"/>
        <v>1450</v>
      </c>
      <c r="AF33" s="76"/>
      <c r="AG33" s="80">
        <v>1474</v>
      </c>
    </row>
    <row r="34" spans="1:33" s="80" customFormat="1" ht="204.75" x14ac:dyDescent="0.25">
      <c r="A34" s="73">
        <v>32</v>
      </c>
      <c r="B34" s="81" t="s">
        <v>204</v>
      </c>
      <c r="C34" s="75" t="s">
        <v>155</v>
      </c>
      <c r="D34" s="76"/>
      <c r="E34" s="76">
        <v>0</v>
      </c>
      <c r="F34" s="76"/>
      <c r="G34" s="76">
        <v>12</v>
      </c>
      <c r="H34" s="77"/>
      <c r="I34" s="77">
        <v>300</v>
      </c>
      <c r="J34" s="76"/>
      <c r="K34" s="78"/>
      <c r="L34" s="76"/>
      <c r="M34" s="118">
        <v>500</v>
      </c>
      <c r="N34" s="76"/>
      <c r="O34" s="76">
        <v>50</v>
      </c>
      <c r="P34" s="76"/>
      <c r="Q34" s="76">
        <v>12</v>
      </c>
      <c r="R34" s="76"/>
      <c r="S34" s="79">
        <v>20</v>
      </c>
      <c r="T34" s="76"/>
      <c r="U34" s="79"/>
      <c r="V34" s="76"/>
      <c r="W34" s="76">
        <v>50</v>
      </c>
      <c r="X34" s="76"/>
      <c r="Y34" s="76"/>
      <c r="Z34" s="76"/>
      <c r="AA34" s="76">
        <v>50</v>
      </c>
      <c r="AB34" s="76"/>
      <c r="AC34" s="76">
        <v>50</v>
      </c>
      <c r="AD34" s="76"/>
      <c r="AE34" s="76">
        <f t="shared" si="1"/>
        <v>1044</v>
      </c>
      <c r="AF34" s="76"/>
      <c r="AG34" s="80">
        <v>724</v>
      </c>
    </row>
    <row r="35" spans="1:33" s="80" customFormat="1" ht="236.25" x14ac:dyDescent="0.25">
      <c r="A35" s="73">
        <v>33</v>
      </c>
      <c r="B35" s="81" t="s">
        <v>203</v>
      </c>
      <c r="C35" s="75" t="s">
        <v>155</v>
      </c>
      <c r="D35" s="76"/>
      <c r="E35" s="76">
        <v>20</v>
      </c>
      <c r="F35" s="76"/>
      <c r="G35" s="76">
        <v>10</v>
      </c>
      <c r="H35" s="77"/>
      <c r="I35" s="77">
        <v>100</v>
      </c>
      <c r="J35" s="76"/>
      <c r="K35" s="78"/>
      <c r="L35" s="76"/>
      <c r="M35" s="118">
        <v>500</v>
      </c>
      <c r="N35" s="76"/>
      <c r="O35" s="76"/>
      <c r="P35" s="76"/>
      <c r="Q35" s="76">
        <v>10</v>
      </c>
      <c r="R35" s="76"/>
      <c r="S35" s="79">
        <v>12</v>
      </c>
      <c r="T35" s="76"/>
      <c r="U35" s="79"/>
      <c r="V35" s="76"/>
      <c r="W35" s="76"/>
      <c r="X35" s="76"/>
      <c r="Y35" s="76">
        <v>100</v>
      </c>
      <c r="Z35" s="76"/>
      <c r="AA35" s="76">
        <v>50</v>
      </c>
      <c r="AB35" s="76"/>
      <c r="AC35" s="76"/>
      <c r="AD35" s="76"/>
      <c r="AE35" s="76">
        <f t="shared" si="1"/>
        <v>802</v>
      </c>
      <c r="AF35" s="76"/>
      <c r="AG35" s="80">
        <v>524</v>
      </c>
    </row>
    <row r="36" spans="1:33" s="80" customFormat="1" ht="78.75" x14ac:dyDescent="0.25">
      <c r="A36" s="73">
        <v>34</v>
      </c>
      <c r="B36" s="81" t="s">
        <v>206</v>
      </c>
      <c r="C36" s="119" t="s">
        <v>221</v>
      </c>
      <c r="D36" s="76"/>
      <c r="E36" s="76"/>
      <c r="F36" s="76"/>
      <c r="G36" s="76">
        <v>2</v>
      </c>
      <c r="H36" s="77"/>
      <c r="I36" s="77">
        <v>50</v>
      </c>
      <c r="J36" s="76"/>
      <c r="K36" s="78"/>
      <c r="L36" s="76"/>
      <c r="M36" s="76">
        <v>100</v>
      </c>
      <c r="N36" s="76"/>
      <c r="O36" s="76"/>
      <c r="P36" s="76"/>
      <c r="Q36" s="76"/>
      <c r="R36" s="76"/>
      <c r="S36" s="79"/>
      <c r="T36" s="76"/>
      <c r="U36" s="79"/>
      <c r="V36" s="76"/>
      <c r="W36" s="76"/>
      <c r="X36" s="76"/>
      <c r="Y36" s="76"/>
      <c r="Z36" s="76"/>
      <c r="AA36" s="76">
        <v>10</v>
      </c>
      <c r="AB36" s="76"/>
      <c r="AC36" s="76"/>
      <c r="AD36" s="76"/>
      <c r="AE36" s="76">
        <f t="shared" si="1"/>
        <v>162</v>
      </c>
      <c r="AF36" s="76"/>
    </row>
    <row r="37" spans="1:33" s="80" customFormat="1" ht="31.5" x14ac:dyDescent="0.25">
      <c r="A37" s="73">
        <v>35</v>
      </c>
      <c r="B37" s="74" t="s">
        <v>5</v>
      </c>
      <c r="C37" s="75" t="s">
        <v>155</v>
      </c>
      <c r="D37" s="76"/>
      <c r="E37" s="76">
        <v>20</v>
      </c>
      <c r="F37" s="76"/>
      <c r="G37" s="76"/>
      <c r="H37" s="77"/>
      <c r="I37" s="77">
        <v>10</v>
      </c>
      <c r="J37" s="76"/>
      <c r="K37" s="78"/>
      <c r="L37" s="76"/>
      <c r="M37" s="118">
        <v>120</v>
      </c>
      <c r="N37" s="76"/>
      <c r="O37" s="76">
        <v>50</v>
      </c>
      <c r="P37" s="76"/>
      <c r="Q37" s="76">
        <v>10</v>
      </c>
      <c r="R37" s="76"/>
      <c r="S37" s="79">
        <v>5</v>
      </c>
      <c r="T37" s="76"/>
      <c r="U37" s="79"/>
      <c r="V37" s="76"/>
      <c r="W37" s="76"/>
      <c r="X37" s="76"/>
      <c r="Y37" s="76">
        <v>5</v>
      </c>
      <c r="Z37" s="76"/>
      <c r="AA37" s="76">
        <v>60</v>
      </c>
      <c r="AB37" s="76"/>
      <c r="AC37" s="76">
        <v>3</v>
      </c>
      <c r="AD37" s="76"/>
      <c r="AE37" s="76">
        <f t="shared" si="1"/>
        <v>283</v>
      </c>
      <c r="AF37" s="76"/>
      <c r="AG37" s="80">
        <v>205</v>
      </c>
    </row>
    <row r="38" spans="1:33" s="80" customFormat="1" ht="31.5" x14ac:dyDescent="0.25">
      <c r="A38" s="73">
        <v>36</v>
      </c>
      <c r="B38" s="74" t="s">
        <v>125</v>
      </c>
      <c r="C38" s="75" t="s">
        <v>155</v>
      </c>
      <c r="D38" s="76"/>
      <c r="E38" s="76">
        <v>20</v>
      </c>
      <c r="F38" s="76"/>
      <c r="G38" s="76"/>
      <c r="H38" s="77"/>
      <c r="I38" s="77">
        <v>10</v>
      </c>
      <c r="J38" s="76"/>
      <c r="K38" s="78"/>
      <c r="L38" s="76"/>
      <c r="M38" s="118">
        <v>120</v>
      </c>
      <c r="N38" s="76"/>
      <c r="O38" s="76">
        <v>25</v>
      </c>
      <c r="P38" s="76"/>
      <c r="Q38" s="76"/>
      <c r="R38" s="76"/>
      <c r="S38" s="79">
        <v>5</v>
      </c>
      <c r="T38" s="76"/>
      <c r="U38" s="79"/>
      <c r="V38" s="76"/>
      <c r="W38" s="76"/>
      <c r="X38" s="76"/>
      <c r="Y38" s="76">
        <v>5</v>
      </c>
      <c r="Z38" s="76"/>
      <c r="AA38" s="76"/>
      <c r="AB38" s="76"/>
      <c r="AC38" s="76"/>
      <c r="AD38" s="76"/>
      <c r="AE38" s="76">
        <f t="shared" si="1"/>
        <v>185</v>
      </c>
      <c r="AF38" s="76"/>
      <c r="AG38" s="80">
        <v>83</v>
      </c>
    </row>
    <row r="39" spans="1:33" s="80" customFormat="1" ht="31.5" x14ac:dyDescent="0.25">
      <c r="A39" s="73">
        <v>37</v>
      </c>
      <c r="B39" s="74" t="s">
        <v>6</v>
      </c>
      <c r="C39" s="75" t="s">
        <v>155</v>
      </c>
      <c r="D39" s="76"/>
      <c r="E39" s="76">
        <v>20</v>
      </c>
      <c r="F39" s="76"/>
      <c r="G39" s="76"/>
      <c r="H39" s="77"/>
      <c r="I39" s="77">
        <v>10</v>
      </c>
      <c r="J39" s="76"/>
      <c r="K39" s="78"/>
      <c r="L39" s="76"/>
      <c r="M39" s="118">
        <v>120</v>
      </c>
      <c r="N39" s="76"/>
      <c r="O39" s="76">
        <v>25</v>
      </c>
      <c r="P39" s="76"/>
      <c r="Q39" s="76"/>
      <c r="R39" s="76"/>
      <c r="S39" s="79">
        <v>5</v>
      </c>
      <c r="T39" s="76"/>
      <c r="U39" s="79">
        <v>12</v>
      </c>
      <c r="V39" s="76"/>
      <c r="W39" s="76"/>
      <c r="X39" s="76"/>
      <c r="Y39" s="76">
        <v>5</v>
      </c>
      <c r="Z39" s="76"/>
      <c r="AA39" s="76"/>
      <c r="AB39" s="76"/>
      <c r="AC39" s="76">
        <v>3</v>
      </c>
      <c r="AD39" s="76"/>
      <c r="AE39" s="76">
        <f t="shared" si="1"/>
        <v>200</v>
      </c>
      <c r="AF39" s="76"/>
      <c r="AG39" s="80">
        <v>189</v>
      </c>
    </row>
    <row r="40" spans="1:33" s="80" customFormat="1" ht="31.5" x14ac:dyDescent="0.25">
      <c r="A40" s="73">
        <v>38</v>
      </c>
      <c r="B40" s="74" t="s">
        <v>7</v>
      </c>
      <c r="C40" s="75" t="s">
        <v>155</v>
      </c>
      <c r="D40" s="76"/>
      <c r="E40" s="76">
        <v>20</v>
      </c>
      <c r="F40" s="76"/>
      <c r="G40" s="76"/>
      <c r="H40" s="77"/>
      <c r="I40" s="77">
        <v>10</v>
      </c>
      <c r="J40" s="76"/>
      <c r="K40" s="78"/>
      <c r="L40" s="76"/>
      <c r="M40" s="118">
        <v>120</v>
      </c>
      <c r="N40" s="76"/>
      <c r="O40" s="76">
        <v>25</v>
      </c>
      <c r="P40" s="76"/>
      <c r="Q40" s="76">
        <v>10</v>
      </c>
      <c r="R40" s="76"/>
      <c r="S40" s="79">
        <v>5</v>
      </c>
      <c r="T40" s="76"/>
      <c r="U40" s="79">
        <v>12</v>
      </c>
      <c r="V40" s="76"/>
      <c r="W40" s="76"/>
      <c r="X40" s="76"/>
      <c r="Y40" s="76">
        <v>5</v>
      </c>
      <c r="Z40" s="76"/>
      <c r="AA40" s="76">
        <v>60</v>
      </c>
      <c r="AB40" s="76"/>
      <c r="AC40" s="76">
        <v>3</v>
      </c>
      <c r="AD40" s="76"/>
      <c r="AE40" s="76">
        <f t="shared" si="1"/>
        <v>270</v>
      </c>
      <c r="AF40" s="76"/>
      <c r="AG40" s="80">
        <v>343</v>
      </c>
    </row>
    <row r="41" spans="1:33" s="80" customFormat="1" ht="47.25" x14ac:dyDescent="0.25">
      <c r="A41" s="73">
        <v>39</v>
      </c>
      <c r="B41" s="81" t="s">
        <v>40</v>
      </c>
      <c r="C41" s="75" t="s">
        <v>155</v>
      </c>
      <c r="D41" s="76"/>
      <c r="E41" s="76">
        <v>10</v>
      </c>
      <c r="F41" s="76"/>
      <c r="G41" s="76"/>
      <c r="H41" s="77"/>
      <c r="I41" s="77">
        <v>5</v>
      </c>
      <c r="J41" s="76"/>
      <c r="K41" s="78"/>
      <c r="L41" s="76"/>
      <c r="M41" s="76">
        <v>20</v>
      </c>
      <c r="N41" s="76"/>
      <c r="O41" s="76">
        <v>10</v>
      </c>
      <c r="P41" s="76"/>
      <c r="Q41" s="76">
        <v>6</v>
      </c>
      <c r="R41" s="76"/>
      <c r="S41" s="79"/>
      <c r="T41" s="76"/>
      <c r="U41" s="79">
        <v>5</v>
      </c>
      <c r="V41" s="76"/>
      <c r="W41" s="76"/>
      <c r="X41" s="76"/>
      <c r="Y41" s="76">
        <v>2</v>
      </c>
      <c r="Z41" s="76"/>
      <c r="AA41" s="76">
        <v>12</v>
      </c>
      <c r="AB41" s="76"/>
      <c r="AC41" s="76">
        <v>5</v>
      </c>
      <c r="AD41" s="76"/>
      <c r="AE41" s="76">
        <f t="shared" si="1"/>
        <v>75</v>
      </c>
      <c r="AF41" s="76"/>
      <c r="AG41" s="80">
        <v>20</v>
      </c>
    </row>
    <row r="42" spans="1:33" s="80" customFormat="1" ht="31.5" x14ac:dyDescent="0.25">
      <c r="A42" s="73">
        <v>40</v>
      </c>
      <c r="B42" s="81" t="s">
        <v>138</v>
      </c>
      <c r="C42" s="75" t="s">
        <v>155</v>
      </c>
      <c r="D42" s="76"/>
      <c r="E42" s="76">
        <v>10</v>
      </c>
      <c r="F42" s="76"/>
      <c r="G42" s="76"/>
      <c r="H42" s="77"/>
      <c r="I42" s="77">
        <v>5</v>
      </c>
      <c r="J42" s="76"/>
      <c r="K42" s="78"/>
      <c r="L42" s="76"/>
      <c r="M42" s="76">
        <v>20</v>
      </c>
      <c r="N42" s="76"/>
      <c r="O42" s="76"/>
      <c r="P42" s="76"/>
      <c r="Q42" s="76">
        <v>6</v>
      </c>
      <c r="R42" s="76"/>
      <c r="S42" s="79"/>
      <c r="T42" s="76"/>
      <c r="U42" s="79"/>
      <c r="V42" s="76"/>
      <c r="W42" s="76"/>
      <c r="X42" s="76"/>
      <c r="Y42" s="76">
        <v>2</v>
      </c>
      <c r="Z42" s="76"/>
      <c r="AA42" s="76">
        <v>12</v>
      </c>
      <c r="AB42" s="76"/>
      <c r="AC42" s="76"/>
      <c r="AD42" s="76"/>
      <c r="AE42" s="76">
        <f t="shared" si="1"/>
        <v>55</v>
      </c>
      <c r="AF42" s="76"/>
      <c r="AG42" s="80">
        <v>10</v>
      </c>
    </row>
    <row r="43" spans="1:33" s="80" customFormat="1" ht="63" x14ac:dyDescent="0.25">
      <c r="A43" s="73">
        <v>41</v>
      </c>
      <c r="B43" s="81" t="s">
        <v>41</v>
      </c>
      <c r="C43" s="75" t="s">
        <v>215</v>
      </c>
      <c r="D43" s="76"/>
      <c r="E43" s="76"/>
      <c r="F43" s="76"/>
      <c r="G43" s="76"/>
      <c r="H43" s="77"/>
      <c r="I43" s="77">
        <v>100</v>
      </c>
      <c r="J43" s="76"/>
      <c r="K43" s="78"/>
      <c r="L43" s="76"/>
      <c r="M43" s="118">
        <v>1000</v>
      </c>
      <c r="N43" s="76"/>
      <c r="O43" s="76"/>
      <c r="P43" s="76"/>
      <c r="Q43" s="76"/>
      <c r="R43" s="76"/>
      <c r="S43" s="79">
        <v>3</v>
      </c>
      <c r="T43" s="76"/>
      <c r="U43" s="79"/>
      <c r="V43" s="76"/>
      <c r="W43" s="76"/>
      <c r="X43" s="76"/>
      <c r="Y43" s="76">
        <v>2</v>
      </c>
      <c r="Z43" s="76"/>
      <c r="AA43" s="76">
        <v>50</v>
      </c>
      <c r="AB43" s="76"/>
      <c r="AC43" s="76">
        <v>5</v>
      </c>
      <c r="AD43" s="76"/>
      <c r="AE43" s="76">
        <f t="shared" si="1"/>
        <v>1160</v>
      </c>
      <c r="AF43" s="76"/>
      <c r="AG43" s="80">
        <v>502</v>
      </c>
    </row>
    <row r="44" spans="1:33" s="80" customFormat="1" ht="47.25" x14ac:dyDescent="0.25">
      <c r="A44" s="73">
        <v>48</v>
      </c>
      <c r="B44" s="81" t="s">
        <v>139</v>
      </c>
      <c r="C44" s="75" t="s">
        <v>216</v>
      </c>
      <c r="D44" s="76"/>
      <c r="E44" s="76">
        <v>6</v>
      </c>
      <c r="F44" s="76"/>
      <c r="G44" s="76">
        <v>5</v>
      </c>
      <c r="H44" s="77"/>
      <c r="I44" s="77">
        <v>10</v>
      </c>
      <c r="J44" s="76"/>
      <c r="K44" s="78"/>
      <c r="L44" s="76"/>
      <c r="M44" s="76">
        <v>50</v>
      </c>
      <c r="N44" s="76"/>
      <c r="O44" s="76">
        <v>10</v>
      </c>
      <c r="P44" s="76"/>
      <c r="Q44" s="76">
        <v>5</v>
      </c>
      <c r="R44" s="76"/>
      <c r="S44" s="79">
        <v>0</v>
      </c>
      <c r="T44" s="76"/>
      <c r="U44" s="79"/>
      <c r="V44" s="76"/>
      <c r="W44" s="76"/>
      <c r="X44" s="76"/>
      <c r="Y44" s="76">
        <v>5</v>
      </c>
      <c r="Z44" s="76"/>
      <c r="AA44" s="76">
        <v>6</v>
      </c>
      <c r="AB44" s="76"/>
      <c r="AC44" s="76">
        <v>2</v>
      </c>
      <c r="AD44" s="76"/>
      <c r="AE44" s="76">
        <f t="shared" si="1"/>
        <v>99</v>
      </c>
      <c r="AF44" s="76"/>
      <c r="AG44" s="80">
        <v>20</v>
      </c>
    </row>
    <row r="45" spans="1:33" s="80" customFormat="1" ht="31.5" x14ac:dyDescent="0.25">
      <c r="A45" s="73">
        <v>49</v>
      </c>
      <c r="B45" s="74" t="s">
        <v>268</v>
      </c>
      <c r="C45" s="75" t="s">
        <v>183</v>
      </c>
      <c r="D45" s="76"/>
      <c r="E45" s="76">
        <v>20</v>
      </c>
      <c r="F45" s="76"/>
      <c r="G45" s="76">
        <v>5</v>
      </c>
      <c r="H45" s="77"/>
      <c r="I45" s="77">
        <v>5</v>
      </c>
      <c r="J45" s="76"/>
      <c r="K45" s="78"/>
      <c r="L45" s="76"/>
      <c r="M45" s="76">
        <v>500</v>
      </c>
      <c r="N45" s="76"/>
      <c r="O45" s="76">
        <v>30</v>
      </c>
      <c r="P45" s="76"/>
      <c r="Q45" s="76">
        <v>10</v>
      </c>
      <c r="R45" s="76"/>
      <c r="S45" s="79">
        <v>5</v>
      </c>
      <c r="T45" s="76"/>
      <c r="U45" s="79">
        <v>5</v>
      </c>
      <c r="V45" s="76"/>
      <c r="W45" s="76">
        <v>30</v>
      </c>
      <c r="X45" s="76"/>
      <c r="Y45" s="76">
        <v>5</v>
      </c>
      <c r="Z45" s="76"/>
      <c r="AA45" s="76">
        <v>50</v>
      </c>
      <c r="AB45" s="76"/>
      <c r="AC45" s="76"/>
      <c r="AD45" s="76"/>
      <c r="AE45" s="76">
        <f t="shared" si="1"/>
        <v>665</v>
      </c>
      <c r="AF45" s="76"/>
      <c r="AG45" s="80">
        <v>401</v>
      </c>
    </row>
    <row r="46" spans="1:33" s="80" customFormat="1" ht="31.5" x14ac:dyDescent="0.25">
      <c r="A46" s="73">
        <v>51</v>
      </c>
      <c r="B46" s="74" t="s">
        <v>269</v>
      </c>
      <c r="C46" s="75" t="s">
        <v>183</v>
      </c>
      <c r="D46" s="76"/>
      <c r="E46" s="76">
        <v>30</v>
      </c>
      <c r="F46" s="76"/>
      <c r="G46" s="76">
        <v>10</v>
      </c>
      <c r="H46" s="77"/>
      <c r="I46" s="77">
        <v>5</v>
      </c>
      <c r="J46" s="76"/>
      <c r="K46" s="78"/>
      <c r="L46" s="76"/>
      <c r="M46" s="76">
        <v>500</v>
      </c>
      <c r="N46" s="76"/>
      <c r="O46" s="76">
        <v>40</v>
      </c>
      <c r="P46" s="76"/>
      <c r="Q46" s="76">
        <v>20</v>
      </c>
      <c r="R46" s="76"/>
      <c r="S46" s="79">
        <v>20</v>
      </c>
      <c r="T46" s="76"/>
      <c r="U46" s="79">
        <v>10</v>
      </c>
      <c r="V46" s="76"/>
      <c r="W46" s="76">
        <v>70</v>
      </c>
      <c r="X46" s="76"/>
      <c r="Y46" s="76">
        <v>10</v>
      </c>
      <c r="Z46" s="76"/>
      <c r="AA46" s="76">
        <v>100</v>
      </c>
      <c r="AB46" s="76"/>
      <c r="AC46" s="76"/>
      <c r="AD46" s="76"/>
      <c r="AE46" s="76">
        <f t="shared" si="1"/>
        <v>815</v>
      </c>
      <c r="AF46" s="76"/>
      <c r="AG46" s="80">
        <v>291</v>
      </c>
    </row>
    <row r="47" spans="1:33" s="80" customFormat="1" ht="31.5" x14ac:dyDescent="0.25">
      <c r="A47" s="73">
        <v>52</v>
      </c>
      <c r="B47" s="74" t="s">
        <v>270</v>
      </c>
      <c r="C47" s="75" t="s">
        <v>183</v>
      </c>
      <c r="D47" s="76"/>
      <c r="E47" s="76">
        <v>30</v>
      </c>
      <c r="F47" s="76"/>
      <c r="G47" s="76">
        <v>10</v>
      </c>
      <c r="H47" s="77"/>
      <c r="I47" s="77">
        <v>5</v>
      </c>
      <c r="J47" s="76"/>
      <c r="K47" s="78"/>
      <c r="L47" s="76"/>
      <c r="M47" s="76">
        <v>500</v>
      </c>
      <c r="N47" s="76"/>
      <c r="O47" s="76">
        <v>20</v>
      </c>
      <c r="P47" s="76"/>
      <c r="Q47" s="76">
        <v>20</v>
      </c>
      <c r="R47" s="76"/>
      <c r="S47" s="79">
        <v>20</v>
      </c>
      <c r="T47" s="76"/>
      <c r="U47" s="79">
        <v>5</v>
      </c>
      <c r="V47" s="76"/>
      <c r="W47" s="76">
        <v>50</v>
      </c>
      <c r="X47" s="76"/>
      <c r="Y47" s="76">
        <v>5</v>
      </c>
      <c r="Z47" s="76"/>
      <c r="AA47" s="76"/>
      <c r="AB47" s="76"/>
      <c r="AC47" s="76"/>
      <c r="AD47" s="76"/>
      <c r="AE47" s="76">
        <f t="shared" si="1"/>
        <v>665</v>
      </c>
      <c r="AF47" s="76"/>
      <c r="AG47" s="80">
        <v>286</v>
      </c>
    </row>
    <row r="48" spans="1:33" s="80" customFormat="1" ht="31.5" x14ac:dyDescent="0.25">
      <c r="A48" s="73">
        <v>53</v>
      </c>
      <c r="B48" s="74" t="s">
        <v>255</v>
      </c>
      <c r="C48" s="75" t="s">
        <v>214</v>
      </c>
      <c r="D48" s="76"/>
      <c r="E48" s="76">
        <v>5</v>
      </c>
      <c r="F48" s="76"/>
      <c r="G48" s="76">
        <v>0</v>
      </c>
      <c r="H48" s="77"/>
      <c r="I48" s="77">
        <v>0</v>
      </c>
      <c r="J48" s="76"/>
      <c r="K48" s="78"/>
      <c r="L48" s="76"/>
      <c r="M48" s="76">
        <v>0</v>
      </c>
      <c r="N48" s="76"/>
      <c r="O48" s="76">
        <v>0</v>
      </c>
      <c r="P48" s="76"/>
      <c r="Q48" s="76"/>
      <c r="R48" s="76"/>
      <c r="S48" s="79">
        <v>0</v>
      </c>
      <c r="T48" s="76"/>
      <c r="U48" s="79">
        <v>0</v>
      </c>
      <c r="V48" s="76"/>
      <c r="W48" s="76">
        <v>0</v>
      </c>
      <c r="X48" s="76"/>
      <c r="Y48" s="76">
        <v>0</v>
      </c>
      <c r="Z48" s="76"/>
      <c r="AA48" s="76">
        <v>5</v>
      </c>
      <c r="AB48" s="76"/>
      <c r="AC48" s="76"/>
      <c r="AD48" s="76"/>
      <c r="AE48" s="76">
        <f t="shared" si="1"/>
        <v>10</v>
      </c>
      <c r="AF48" s="76"/>
    </row>
    <row r="49" spans="1:38" s="80" customFormat="1" ht="47.25" x14ac:dyDescent="0.25">
      <c r="A49" s="73">
        <v>54</v>
      </c>
      <c r="B49" s="81" t="s">
        <v>265</v>
      </c>
      <c r="C49" s="75" t="s">
        <v>155</v>
      </c>
      <c r="D49" s="76"/>
      <c r="E49" s="76">
        <v>0</v>
      </c>
      <c r="F49" s="76"/>
      <c r="G49" s="76">
        <v>0</v>
      </c>
      <c r="H49" s="77"/>
      <c r="I49" s="77">
        <v>50</v>
      </c>
      <c r="J49" s="76"/>
      <c r="K49" s="78"/>
      <c r="L49" s="76"/>
      <c r="M49" s="118">
        <v>1000</v>
      </c>
      <c r="N49" s="76"/>
      <c r="O49" s="76"/>
      <c r="P49" s="76"/>
      <c r="Q49" s="76"/>
      <c r="R49" s="76"/>
      <c r="S49" s="79">
        <v>0</v>
      </c>
      <c r="T49" s="76"/>
      <c r="U49" s="79"/>
      <c r="V49" s="76"/>
      <c r="W49" s="76"/>
      <c r="X49" s="76"/>
      <c r="Y49" s="76">
        <v>2</v>
      </c>
      <c r="Z49" s="76"/>
      <c r="AA49" s="76">
        <v>50</v>
      </c>
      <c r="AB49" s="76"/>
      <c r="AC49" s="76"/>
      <c r="AD49" s="76"/>
      <c r="AE49" s="76">
        <f t="shared" si="1"/>
        <v>1102</v>
      </c>
      <c r="AF49" s="76"/>
      <c r="AG49" s="114">
        <v>100</v>
      </c>
    </row>
    <row r="50" spans="1:38" s="80" customFormat="1" ht="47.25" x14ac:dyDescent="0.25">
      <c r="A50" s="73">
        <v>55</v>
      </c>
      <c r="B50" s="81" t="s">
        <v>264</v>
      </c>
      <c r="C50" s="75" t="s">
        <v>155</v>
      </c>
      <c r="D50" s="76"/>
      <c r="E50" s="76">
        <v>0</v>
      </c>
      <c r="F50" s="76"/>
      <c r="G50" s="76"/>
      <c r="H50" s="77"/>
      <c r="I50" s="77">
        <v>50</v>
      </c>
      <c r="J50" s="76"/>
      <c r="K50" s="78"/>
      <c r="L50" s="76"/>
      <c r="M50" s="118">
        <v>1000</v>
      </c>
      <c r="N50" s="76"/>
      <c r="O50" s="76"/>
      <c r="P50" s="76"/>
      <c r="Q50" s="76"/>
      <c r="R50" s="76"/>
      <c r="S50" s="79"/>
      <c r="T50" s="76"/>
      <c r="U50" s="79"/>
      <c r="V50" s="76"/>
      <c r="W50" s="76"/>
      <c r="X50" s="76"/>
      <c r="Y50" s="76">
        <v>2</v>
      </c>
      <c r="Z50" s="76"/>
      <c r="AA50" s="76"/>
      <c r="AB50" s="76"/>
      <c r="AC50" s="76">
        <v>200</v>
      </c>
      <c r="AD50" s="76"/>
      <c r="AE50" s="76">
        <f t="shared" si="1"/>
        <v>1252</v>
      </c>
      <c r="AF50" s="76"/>
      <c r="AG50" s="114">
        <v>100</v>
      </c>
    </row>
    <row r="51" spans="1:38" s="80" customFormat="1" ht="47.25" x14ac:dyDescent="0.25">
      <c r="A51" s="73">
        <v>56</v>
      </c>
      <c r="B51" s="81" t="s">
        <v>42</v>
      </c>
      <c r="C51" s="75" t="s">
        <v>155</v>
      </c>
      <c r="D51" s="76"/>
      <c r="E51" s="76">
        <v>30</v>
      </c>
      <c r="F51" s="76"/>
      <c r="G51" s="76"/>
      <c r="H51" s="77"/>
      <c r="I51" s="77">
        <v>200</v>
      </c>
      <c r="J51" s="76"/>
      <c r="K51" s="78">
        <v>6</v>
      </c>
      <c r="L51" s="76"/>
      <c r="M51" s="118">
        <v>2500</v>
      </c>
      <c r="N51" s="76"/>
      <c r="O51" s="76">
        <v>15</v>
      </c>
      <c r="P51" s="76"/>
      <c r="Q51" s="76">
        <v>4</v>
      </c>
      <c r="R51" s="76"/>
      <c r="S51" s="79">
        <v>5</v>
      </c>
      <c r="T51" s="76"/>
      <c r="U51" s="79"/>
      <c r="V51" s="76"/>
      <c r="W51" s="76"/>
      <c r="X51" s="76"/>
      <c r="Y51" s="76">
        <v>5</v>
      </c>
      <c r="Z51" s="76"/>
      <c r="AA51" s="76">
        <v>50</v>
      </c>
      <c r="AB51" s="76"/>
      <c r="AC51" s="76">
        <v>50</v>
      </c>
      <c r="AD51" s="76"/>
      <c r="AE51" s="76">
        <f t="shared" si="1"/>
        <v>2865</v>
      </c>
      <c r="AF51" s="76"/>
      <c r="AG51" s="80">
        <v>24</v>
      </c>
    </row>
    <row r="52" spans="1:38" s="80" customFormat="1" ht="15.75" x14ac:dyDescent="0.25">
      <c r="A52" s="73">
        <v>57</v>
      </c>
      <c r="B52" s="81" t="s">
        <v>43</v>
      </c>
      <c r="C52" s="75" t="s">
        <v>155</v>
      </c>
      <c r="D52" s="76"/>
      <c r="E52" s="76"/>
      <c r="F52" s="76"/>
      <c r="G52" s="76"/>
      <c r="H52" s="77"/>
      <c r="I52" s="77">
        <v>40</v>
      </c>
      <c r="J52" s="76"/>
      <c r="K52" s="78"/>
      <c r="L52" s="76"/>
      <c r="M52" s="76">
        <v>500</v>
      </c>
      <c r="N52" s="76"/>
      <c r="O52" s="76"/>
      <c r="P52" s="76"/>
      <c r="Q52" s="76"/>
      <c r="R52" s="76"/>
      <c r="S52" s="79"/>
      <c r="T52" s="76"/>
      <c r="U52" s="79"/>
      <c r="V52" s="76"/>
      <c r="W52" s="76"/>
      <c r="X52" s="76"/>
      <c r="Y52" s="76">
        <v>0</v>
      </c>
      <c r="Z52" s="76"/>
      <c r="AA52" s="76"/>
      <c r="AB52" s="76"/>
      <c r="AC52" s="76">
        <v>10</v>
      </c>
      <c r="AD52" s="76"/>
      <c r="AE52" s="76">
        <f t="shared" si="1"/>
        <v>550</v>
      </c>
      <c r="AF52" s="76"/>
      <c r="AG52" s="80">
        <v>10</v>
      </c>
    </row>
    <row r="53" spans="1:38" s="80" customFormat="1" ht="63" x14ac:dyDescent="0.25">
      <c r="A53" s="73">
        <v>58</v>
      </c>
      <c r="B53" s="81" t="s">
        <v>44</v>
      </c>
      <c r="C53" s="75" t="s">
        <v>155</v>
      </c>
      <c r="D53" s="76"/>
      <c r="E53" s="76">
        <v>30</v>
      </c>
      <c r="F53" s="76"/>
      <c r="G53" s="76"/>
      <c r="H53" s="77"/>
      <c r="I53" s="77">
        <v>50</v>
      </c>
      <c r="J53" s="76"/>
      <c r="K53" s="78"/>
      <c r="L53" s="76"/>
      <c r="M53" s="118">
        <v>1500</v>
      </c>
      <c r="N53" s="76"/>
      <c r="O53" s="76">
        <v>10</v>
      </c>
      <c r="P53" s="76"/>
      <c r="Q53" s="76">
        <v>2</v>
      </c>
      <c r="R53" s="76"/>
      <c r="S53" s="79">
        <v>2</v>
      </c>
      <c r="T53" s="76"/>
      <c r="U53" s="79"/>
      <c r="V53" s="76"/>
      <c r="W53" s="76"/>
      <c r="X53" s="76"/>
      <c r="Y53" s="76">
        <v>2</v>
      </c>
      <c r="Z53" s="76"/>
      <c r="AA53" s="76">
        <v>20</v>
      </c>
      <c r="AB53" s="76"/>
      <c r="AC53" s="76">
        <v>3</v>
      </c>
      <c r="AD53" s="76"/>
      <c r="AE53" s="76">
        <f t="shared" si="1"/>
        <v>1619</v>
      </c>
      <c r="AF53" s="76"/>
      <c r="AG53" s="114">
        <v>25</v>
      </c>
    </row>
    <row r="54" spans="1:38" s="63" customFormat="1" ht="31.5" x14ac:dyDescent="0.25">
      <c r="A54" s="56">
        <v>59</v>
      </c>
      <c r="B54" s="57" t="s">
        <v>271</v>
      </c>
      <c r="C54" s="58" t="s">
        <v>155</v>
      </c>
      <c r="D54" s="59"/>
      <c r="E54" s="59">
        <v>50</v>
      </c>
      <c r="F54" s="59"/>
      <c r="G54" s="59"/>
      <c r="H54" s="60"/>
      <c r="I54" s="60">
        <v>50</v>
      </c>
      <c r="J54" s="59"/>
      <c r="K54" s="61"/>
      <c r="L54" s="59"/>
      <c r="M54" s="59">
        <v>500</v>
      </c>
      <c r="N54" s="59"/>
      <c r="O54" s="59">
        <v>5</v>
      </c>
      <c r="P54" s="59"/>
      <c r="Q54" s="59">
        <v>0</v>
      </c>
      <c r="R54" s="59"/>
      <c r="S54" s="62">
        <v>3</v>
      </c>
      <c r="T54" s="59"/>
      <c r="U54" s="62"/>
      <c r="V54" s="59"/>
      <c r="W54" s="59"/>
      <c r="X54" s="59"/>
      <c r="Y54" s="59">
        <v>2</v>
      </c>
      <c r="Z54" s="59"/>
      <c r="AA54" s="59">
        <v>5</v>
      </c>
      <c r="AB54" s="59"/>
      <c r="AC54" s="59">
        <v>3</v>
      </c>
      <c r="AD54" s="59"/>
      <c r="AE54" s="59">
        <f t="shared" si="1"/>
        <v>618</v>
      </c>
      <c r="AF54" s="59"/>
      <c r="AG54" s="121">
        <v>72</v>
      </c>
    </row>
    <row r="55" spans="1:38" s="1" customFormat="1" ht="86.25" customHeight="1" x14ac:dyDescent="0.25">
      <c r="A55" s="27"/>
      <c r="B55" s="11" t="s">
        <v>272</v>
      </c>
      <c r="C55" s="14" t="s">
        <v>219</v>
      </c>
      <c r="D55" s="30"/>
      <c r="E55" s="34">
        <v>10</v>
      </c>
      <c r="F55" s="30"/>
      <c r="G55" s="34"/>
      <c r="H55" s="47"/>
      <c r="I55" s="51">
        <v>10</v>
      </c>
      <c r="J55" s="30"/>
      <c r="K55" s="49"/>
      <c r="L55" s="34"/>
      <c r="M55" s="34">
        <v>75</v>
      </c>
      <c r="N55" s="30"/>
      <c r="O55" s="34">
        <v>2</v>
      </c>
      <c r="P55" s="34"/>
      <c r="Q55" s="30">
        <v>0</v>
      </c>
      <c r="R55" s="30"/>
      <c r="S55" s="45">
        <v>1</v>
      </c>
      <c r="T55" s="30"/>
      <c r="U55" s="45">
        <v>0</v>
      </c>
      <c r="V55" s="30"/>
      <c r="W55" s="34">
        <v>0</v>
      </c>
      <c r="X55" s="30"/>
      <c r="Y55" s="120">
        <v>0</v>
      </c>
      <c r="Z55" s="30"/>
      <c r="AA55" s="30">
        <v>2</v>
      </c>
      <c r="AB55" s="30"/>
      <c r="AC55" s="53">
        <v>2</v>
      </c>
      <c r="AD55" s="53"/>
      <c r="AE55" s="30">
        <f t="shared" si="1"/>
        <v>102</v>
      </c>
      <c r="AF55" s="30"/>
      <c r="AG55" s="90"/>
      <c r="AH55" s="54"/>
      <c r="AI55" s="54"/>
      <c r="AJ55" s="54"/>
      <c r="AK55" s="54"/>
      <c r="AL55" s="54"/>
    </row>
    <row r="56" spans="1:38" ht="63" x14ac:dyDescent="0.25">
      <c r="A56" s="27">
        <v>60</v>
      </c>
      <c r="B56" s="11" t="s">
        <v>33</v>
      </c>
      <c r="C56" s="14" t="s">
        <v>155</v>
      </c>
      <c r="D56" s="30"/>
      <c r="E56" s="34">
        <v>30</v>
      </c>
      <c r="F56" s="30"/>
      <c r="G56" s="34">
        <v>5</v>
      </c>
      <c r="H56" s="47"/>
      <c r="I56" s="51">
        <v>10</v>
      </c>
      <c r="K56" s="49"/>
      <c r="L56" s="34"/>
      <c r="M56" s="44">
        <v>500</v>
      </c>
      <c r="N56" s="30"/>
      <c r="O56" s="34"/>
      <c r="P56" s="34"/>
      <c r="Q56" s="30">
        <v>3</v>
      </c>
      <c r="R56" s="30"/>
      <c r="S56" s="45">
        <v>2</v>
      </c>
      <c r="T56" s="30"/>
      <c r="U56" s="45"/>
      <c r="V56" s="30"/>
      <c r="W56" s="34">
        <v>20</v>
      </c>
      <c r="X56" s="30"/>
      <c r="Y56" s="34">
        <v>2</v>
      </c>
      <c r="Z56" s="30"/>
      <c r="AA56" s="30">
        <v>18</v>
      </c>
      <c r="AB56" s="30"/>
      <c r="AC56" s="53"/>
      <c r="AD56" s="53"/>
      <c r="AE56" s="30">
        <f t="shared" si="1"/>
        <v>590</v>
      </c>
      <c r="AF56" s="30"/>
      <c r="AG56" s="90">
        <v>335</v>
      </c>
    </row>
    <row r="57" spans="1:38" ht="15.75" x14ac:dyDescent="0.25">
      <c r="A57" s="27">
        <v>61</v>
      </c>
      <c r="B57" s="11" t="s">
        <v>184</v>
      </c>
      <c r="C57" s="14" t="s">
        <v>155</v>
      </c>
      <c r="D57" s="30"/>
      <c r="E57" s="34">
        <v>30</v>
      </c>
      <c r="F57" s="30"/>
      <c r="G57" s="34"/>
      <c r="H57" s="47"/>
      <c r="I57" s="51">
        <v>5</v>
      </c>
      <c r="K57" s="49">
        <v>5</v>
      </c>
      <c r="L57" s="34"/>
      <c r="M57" s="34">
        <v>500</v>
      </c>
      <c r="N57" s="30"/>
      <c r="O57" s="34">
        <v>5</v>
      </c>
      <c r="P57" s="34"/>
      <c r="Q57" s="30">
        <v>4</v>
      </c>
      <c r="R57" s="30"/>
      <c r="S57" s="45">
        <v>5</v>
      </c>
      <c r="T57" s="30"/>
      <c r="U57" s="45">
        <v>3</v>
      </c>
      <c r="V57" s="30"/>
      <c r="W57" s="34"/>
      <c r="X57" s="30"/>
      <c r="Y57" s="34">
        <v>2</v>
      </c>
      <c r="Z57" s="30"/>
      <c r="AA57" s="30">
        <v>30</v>
      </c>
      <c r="AB57" s="30"/>
      <c r="AC57" s="53">
        <v>6</v>
      </c>
      <c r="AD57" s="53"/>
      <c r="AE57" s="30">
        <f t="shared" si="1"/>
        <v>595</v>
      </c>
      <c r="AF57" s="30"/>
    </row>
    <row r="58" spans="1:38" ht="15.75" x14ac:dyDescent="0.25">
      <c r="A58" s="27">
        <v>62</v>
      </c>
      <c r="B58" s="10" t="s">
        <v>209</v>
      </c>
      <c r="C58" s="14" t="s">
        <v>155</v>
      </c>
      <c r="D58" s="30"/>
      <c r="E58" s="34"/>
      <c r="F58" s="30"/>
      <c r="G58" s="34"/>
      <c r="H58" s="47"/>
      <c r="I58" s="51">
        <v>60</v>
      </c>
      <c r="K58" s="49"/>
      <c r="L58" s="34"/>
      <c r="M58" s="34">
        <v>50</v>
      </c>
      <c r="N58" s="30"/>
      <c r="O58" s="34"/>
      <c r="P58" s="34"/>
      <c r="Q58" s="30"/>
      <c r="R58" s="30"/>
      <c r="S58" s="45"/>
      <c r="T58" s="30"/>
      <c r="U58" s="45"/>
      <c r="V58" s="30"/>
      <c r="W58" s="34"/>
      <c r="X58" s="30"/>
      <c r="Y58" s="34"/>
      <c r="Z58" s="30"/>
      <c r="AA58" s="30"/>
      <c r="AB58" s="30"/>
      <c r="AC58" s="53"/>
      <c r="AD58" s="53"/>
      <c r="AE58" s="30">
        <f t="shared" si="1"/>
        <v>110</v>
      </c>
      <c r="AF58" s="30"/>
    </row>
    <row r="59" spans="1:38" ht="47.25" x14ac:dyDescent="0.25">
      <c r="A59" s="27">
        <v>63</v>
      </c>
      <c r="B59" s="10" t="s">
        <v>240</v>
      </c>
      <c r="C59" s="16" t="s">
        <v>239</v>
      </c>
      <c r="D59" s="16"/>
      <c r="E59" s="50">
        <v>1</v>
      </c>
      <c r="F59" s="16"/>
      <c r="G59" s="50"/>
      <c r="H59" s="48"/>
      <c r="I59" s="52">
        <v>5</v>
      </c>
      <c r="K59" s="49"/>
      <c r="L59" s="34"/>
      <c r="M59" s="34">
        <v>5</v>
      </c>
      <c r="N59" s="30"/>
      <c r="O59" s="34"/>
      <c r="P59" s="34"/>
      <c r="Q59" s="30"/>
      <c r="R59" s="30"/>
      <c r="S59" s="45"/>
      <c r="T59" s="30"/>
      <c r="U59" s="45"/>
      <c r="V59" s="30"/>
      <c r="W59" s="34">
        <v>200</v>
      </c>
      <c r="X59" s="30"/>
      <c r="Y59" s="34"/>
      <c r="Z59" s="30"/>
      <c r="AA59" s="30"/>
      <c r="AB59" s="30"/>
      <c r="AC59" s="53"/>
      <c r="AD59" s="53"/>
      <c r="AE59" s="30">
        <f t="shared" si="1"/>
        <v>211</v>
      </c>
      <c r="AF59" s="30"/>
    </row>
    <row r="60" spans="1:38" s="63" customFormat="1" ht="31.5" x14ac:dyDescent="0.25">
      <c r="A60" s="56">
        <v>64</v>
      </c>
      <c r="B60" s="83" t="s">
        <v>126</v>
      </c>
      <c r="C60" s="58" t="s">
        <v>155</v>
      </c>
      <c r="D60" s="59"/>
      <c r="E60" s="59">
        <v>100</v>
      </c>
      <c r="F60" s="59"/>
      <c r="G60" s="59"/>
      <c r="H60" s="60"/>
      <c r="I60" s="60">
        <v>500</v>
      </c>
      <c r="J60" s="59"/>
      <c r="K60" s="61">
        <v>100</v>
      </c>
      <c r="L60" s="59"/>
      <c r="M60" s="84">
        <v>5000</v>
      </c>
      <c r="N60" s="59"/>
      <c r="O60" s="59">
        <v>200</v>
      </c>
      <c r="P60" s="59"/>
      <c r="Q60" s="59"/>
      <c r="R60" s="59"/>
      <c r="S60" s="62">
        <v>15</v>
      </c>
      <c r="T60" s="59"/>
      <c r="U60" s="62"/>
      <c r="V60" s="59"/>
      <c r="W60" s="59">
        <v>100</v>
      </c>
      <c r="X60" s="59"/>
      <c r="Y60" s="59"/>
      <c r="Z60" s="59"/>
      <c r="AA60" s="59"/>
      <c r="AB60" s="59"/>
      <c r="AC60" s="59">
        <v>100</v>
      </c>
      <c r="AD60" s="59"/>
      <c r="AE60" s="30">
        <f t="shared" si="1"/>
        <v>6115</v>
      </c>
      <c r="AF60" s="59"/>
      <c r="AG60" s="54">
        <v>736</v>
      </c>
      <c r="AH60" s="54"/>
      <c r="AI60" s="54"/>
      <c r="AJ60" s="54"/>
      <c r="AK60" s="54"/>
      <c r="AL60" s="54"/>
    </row>
    <row r="61" spans="1:38" ht="31.5" x14ac:dyDescent="0.25">
      <c r="A61" s="27">
        <v>65</v>
      </c>
      <c r="B61" s="15" t="s">
        <v>45</v>
      </c>
      <c r="C61" s="14" t="s">
        <v>155</v>
      </c>
      <c r="D61" s="30"/>
      <c r="E61" s="34">
        <v>10</v>
      </c>
      <c r="F61" s="30"/>
      <c r="G61" s="34"/>
      <c r="H61" s="47"/>
      <c r="I61" s="51">
        <v>10</v>
      </c>
      <c r="K61" s="49">
        <v>2</v>
      </c>
      <c r="L61" s="34"/>
      <c r="M61" s="34">
        <v>200</v>
      </c>
      <c r="N61" s="30"/>
      <c r="O61" s="34"/>
      <c r="P61" s="34"/>
      <c r="Q61" s="30">
        <v>2</v>
      </c>
      <c r="R61" s="30"/>
      <c r="S61" s="45">
        <v>3</v>
      </c>
      <c r="T61" s="30"/>
      <c r="U61" s="45">
        <v>2</v>
      </c>
      <c r="V61" s="30"/>
      <c r="W61" s="34"/>
      <c r="X61" s="30"/>
      <c r="Y61" s="34">
        <v>2</v>
      </c>
      <c r="Z61" s="30"/>
      <c r="AA61" s="30">
        <v>24</v>
      </c>
      <c r="AB61" s="30"/>
      <c r="AC61" s="53">
        <v>2</v>
      </c>
      <c r="AD61" s="53"/>
      <c r="AE61" s="30">
        <f t="shared" si="1"/>
        <v>257</v>
      </c>
      <c r="AF61" s="30"/>
      <c r="AG61" s="54">
        <v>5</v>
      </c>
    </row>
    <row r="62" spans="1:38" ht="31.5" x14ac:dyDescent="0.25">
      <c r="A62" s="27">
        <v>66</v>
      </c>
      <c r="B62" s="11" t="s">
        <v>8</v>
      </c>
      <c r="C62" s="14" t="s">
        <v>155</v>
      </c>
      <c r="D62" s="30"/>
      <c r="E62" s="34">
        <v>10</v>
      </c>
      <c r="F62" s="30"/>
      <c r="G62" s="34"/>
      <c r="H62" s="47"/>
      <c r="I62" s="51">
        <v>5</v>
      </c>
      <c r="K62" s="49"/>
      <c r="L62" s="34"/>
      <c r="M62" s="34">
        <v>200</v>
      </c>
      <c r="N62" s="30"/>
      <c r="O62" s="34">
        <v>5</v>
      </c>
      <c r="P62" s="34"/>
      <c r="Q62" s="30">
        <v>2</v>
      </c>
      <c r="R62" s="30"/>
      <c r="S62" s="45">
        <v>1</v>
      </c>
      <c r="T62" s="30"/>
      <c r="U62" s="45">
        <v>1</v>
      </c>
      <c r="V62" s="30"/>
      <c r="W62" s="34"/>
      <c r="X62" s="30"/>
      <c r="Y62" s="34">
        <v>2</v>
      </c>
      <c r="Z62" s="30"/>
      <c r="AA62" s="30">
        <v>24</v>
      </c>
      <c r="AB62" s="30"/>
      <c r="AC62" s="53">
        <v>2</v>
      </c>
      <c r="AD62" s="53"/>
      <c r="AE62" s="30">
        <f t="shared" si="1"/>
        <v>252</v>
      </c>
      <c r="AF62" s="30"/>
      <c r="AG62" s="54">
        <v>124</v>
      </c>
    </row>
    <row r="63" spans="1:38" ht="63" x14ac:dyDescent="0.25">
      <c r="A63" s="27">
        <v>67</v>
      </c>
      <c r="B63" s="15" t="s">
        <v>46</v>
      </c>
      <c r="C63" s="14" t="s">
        <v>215</v>
      </c>
      <c r="D63" s="30"/>
      <c r="E63" s="34">
        <v>5</v>
      </c>
      <c r="F63" s="30"/>
      <c r="G63" s="34"/>
      <c r="H63" s="47"/>
      <c r="I63" s="51">
        <v>10</v>
      </c>
      <c r="K63" s="49"/>
      <c r="L63" s="34"/>
      <c r="M63" s="34">
        <v>200</v>
      </c>
      <c r="N63" s="30"/>
      <c r="O63" s="34"/>
      <c r="P63" s="34"/>
      <c r="Q63" s="30"/>
      <c r="R63" s="30"/>
      <c r="S63" s="45">
        <v>1</v>
      </c>
      <c r="T63" s="30"/>
      <c r="U63" s="45"/>
      <c r="V63" s="30"/>
      <c r="W63" s="34">
        <v>50</v>
      </c>
      <c r="X63" s="30"/>
      <c r="Y63" s="34">
        <v>2</v>
      </c>
      <c r="Z63" s="30"/>
      <c r="AA63" s="30">
        <v>10</v>
      </c>
      <c r="AB63" s="30"/>
      <c r="AC63" s="53">
        <v>1</v>
      </c>
      <c r="AD63" s="53"/>
      <c r="AE63" s="30">
        <f t="shared" si="1"/>
        <v>279</v>
      </c>
      <c r="AF63" s="30"/>
      <c r="AG63" s="54">
        <v>40</v>
      </c>
    </row>
    <row r="64" spans="1:38" ht="47.25" x14ac:dyDescent="0.25">
      <c r="A64" s="27">
        <v>68</v>
      </c>
      <c r="B64" s="10" t="s">
        <v>109</v>
      </c>
      <c r="C64" s="14" t="s">
        <v>215</v>
      </c>
      <c r="D64" s="30"/>
      <c r="E64" s="34">
        <v>5</v>
      </c>
      <c r="F64" s="30"/>
      <c r="G64" s="34"/>
      <c r="H64" s="47"/>
      <c r="I64" s="51">
        <v>50</v>
      </c>
      <c r="K64" s="49"/>
      <c r="L64" s="34"/>
      <c r="M64" s="34">
        <v>200</v>
      </c>
      <c r="N64" s="30"/>
      <c r="O64" s="34"/>
      <c r="P64" s="34"/>
      <c r="Q64" s="30"/>
      <c r="R64" s="30"/>
      <c r="S64" s="45">
        <v>1</v>
      </c>
      <c r="T64" s="30"/>
      <c r="U64" s="45"/>
      <c r="V64" s="30"/>
      <c r="W64" s="34">
        <v>50</v>
      </c>
      <c r="X64" s="30"/>
      <c r="Y64" s="34">
        <v>2</v>
      </c>
      <c r="Z64" s="30"/>
      <c r="AA64" s="30">
        <v>50</v>
      </c>
      <c r="AB64" s="30"/>
      <c r="AC64" s="53"/>
      <c r="AD64" s="53"/>
      <c r="AE64" s="30">
        <f t="shared" si="1"/>
        <v>358</v>
      </c>
      <c r="AF64" s="30"/>
      <c r="AG64" s="54">
        <v>0</v>
      </c>
    </row>
    <row r="65" spans="1:38" ht="15.75" x14ac:dyDescent="0.25">
      <c r="A65" s="27">
        <v>69</v>
      </c>
      <c r="B65" s="15" t="s">
        <v>47</v>
      </c>
      <c r="C65" s="14" t="s">
        <v>155</v>
      </c>
      <c r="D65" s="30"/>
      <c r="E65" s="34">
        <v>10</v>
      </c>
      <c r="F65" s="30"/>
      <c r="G65" s="34"/>
      <c r="H65" s="47"/>
      <c r="I65" s="51">
        <v>10</v>
      </c>
      <c r="K65" s="49"/>
      <c r="L65" s="34"/>
      <c r="M65" s="34">
        <v>500</v>
      </c>
      <c r="N65" s="30"/>
      <c r="O65" s="34">
        <v>10</v>
      </c>
      <c r="P65" s="34"/>
      <c r="Q65" s="30">
        <v>4</v>
      </c>
      <c r="R65" s="30"/>
      <c r="S65" s="45">
        <v>2</v>
      </c>
      <c r="T65" s="30"/>
      <c r="U65" s="45"/>
      <c r="V65" s="30"/>
      <c r="W65" s="34">
        <v>50</v>
      </c>
      <c r="X65" s="30"/>
      <c r="Y65" s="34">
        <v>5</v>
      </c>
      <c r="Z65" s="30"/>
      <c r="AA65" s="30"/>
      <c r="AB65" s="30"/>
      <c r="AC65" s="53">
        <v>2</v>
      </c>
      <c r="AD65" s="53"/>
      <c r="AE65" s="30">
        <f t="shared" ref="AE65:AE128" si="2">E65+G65+I65+K65+M65+O65+Q65+S65+U65+W65+Y65+AA65+AC65</f>
        <v>593</v>
      </c>
      <c r="AF65" s="30"/>
      <c r="AG65" s="90">
        <v>124</v>
      </c>
    </row>
    <row r="66" spans="1:38" ht="15.75" x14ac:dyDescent="0.25">
      <c r="A66" s="27">
        <v>70</v>
      </c>
      <c r="B66" s="15" t="s">
        <v>48</v>
      </c>
      <c r="C66" s="14" t="s">
        <v>155</v>
      </c>
      <c r="D66" s="30"/>
      <c r="E66" s="34">
        <v>10</v>
      </c>
      <c r="F66" s="30"/>
      <c r="G66" s="34"/>
      <c r="H66" s="47"/>
      <c r="I66" s="51">
        <v>10</v>
      </c>
      <c r="K66" s="49"/>
      <c r="L66" s="34"/>
      <c r="M66" s="34">
        <v>50</v>
      </c>
      <c r="N66" s="30"/>
      <c r="O66" s="34"/>
      <c r="P66" s="34"/>
      <c r="Q66" s="30"/>
      <c r="R66" s="30"/>
      <c r="S66" s="45">
        <v>1</v>
      </c>
      <c r="T66" s="30"/>
      <c r="U66" s="45"/>
      <c r="V66" s="30"/>
      <c r="W66" s="34">
        <v>50</v>
      </c>
      <c r="X66" s="30"/>
      <c r="Y66" s="34"/>
      <c r="Z66" s="30"/>
      <c r="AA66" s="30"/>
      <c r="AB66" s="30"/>
      <c r="AC66" s="53"/>
      <c r="AD66" s="53"/>
      <c r="AE66" s="30">
        <f t="shared" si="2"/>
        <v>121</v>
      </c>
      <c r="AF66" s="30"/>
      <c r="AG66" s="90">
        <v>15</v>
      </c>
    </row>
    <row r="67" spans="1:38" ht="31.5" x14ac:dyDescent="0.25">
      <c r="A67" s="27">
        <v>71</v>
      </c>
      <c r="B67" s="11" t="s">
        <v>13</v>
      </c>
      <c r="C67" s="14" t="s">
        <v>155</v>
      </c>
      <c r="D67" s="30"/>
      <c r="E67" s="34">
        <v>10</v>
      </c>
      <c r="F67" s="30"/>
      <c r="G67" s="34"/>
      <c r="H67" s="47"/>
      <c r="K67" s="49"/>
      <c r="L67" s="34"/>
      <c r="M67" s="34">
        <v>20</v>
      </c>
      <c r="N67" s="30"/>
      <c r="O67" s="34">
        <v>20</v>
      </c>
      <c r="P67" s="34"/>
      <c r="Q67" s="30"/>
      <c r="R67" s="30"/>
      <c r="S67" s="45">
        <v>1</v>
      </c>
      <c r="T67" s="30"/>
      <c r="U67" s="45"/>
      <c r="V67" s="30"/>
      <c r="W67" s="34"/>
      <c r="X67" s="30"/>
      <c r="Y67" s="34"/>
      <c r="Z67" s="30"/>
      <c r="AA67" s="30"/>
      <c r="AB67" s="30"/>
      <c r="AC67" s="53"/>
      <c r="AD67" s="53"/>
      <c r="AE67" s="30">
        <f t="shared" si="2"/>
        <v>51</v>
      </c>
      <c r="AF67" s="30"/>
      <c r="AG67" s="54">
        <v>0</v>
      </c>
    </row>
    <row r="68" spans="1:38" ht="63" x14ac:dyDescent="0.25">
      <c r="A68" s="27">
        <v>72</v>
      </c>
      <c r="B68" s="17" t="s">
        <v>49</v>
      </c>
      <c r="C68" s="14" t="s">
        <v>155</v>
      </c>
      <c r="D68" s="30"/>
      <c r="E68" s="34">
        <v>50</v>
      </c>
      <c r="F68" s="30"/>
      <c r="G68" s="34"/>
      <c r="H68" s="47"/>
      <c r="I68" s="51">
        <v>50</v>
      </c>
      <c r="K68" s="49"/>
      <c r="L68" s="34"/>
      <c r="M68" s="44">
        <v>2000</v>
      </c>
      <c r="N68" s="30"/>
      <c r="O68" s="34">
        <v>20</v>
      </c>
      <c r="P68" s="34"/>
      <c r="Q68" s="30">
        <v>6</v>
      </c>
      <c r="R68" s="30"/>
      <c r="S68" s="45">
        <v>1</v>
      </c>
      <c r="T68" s="30"/>
      <c r="U68" s="45"/>
      <c r="V68" s="30"/>
      <c r="W68" s="34">
        <v>50</v>
      </c>
      <c r="X68" s="30"/>
      <c r="Y68" s="34">
        <v>10</v>
      </c>
      <c r="Z68" s="30"/>
      <c r="AA68" s="30"/>
      <c r="AB68" s="30"/>
      <c r="AC68" s="53">
        <v>5</v>
      </c>
      <c r="AD68" s="53"/>
      <c r="AE68" s="30">
        <f t="shared" si="2"/>
        <v>2192</v>
      </c>
      <c r="AF68" s="30"/>
      <c r="AG68" s="54">
        <v>566</v>
      </c>
    </row>
    <row r="69" spans="1:38" ht="31.5" x14ac:dyDescent="0.25">
      <c r="A69" s="27">
        <v>73</v>
      </c>
      <c r="B69" s="11" t="s">
        <v>9</v>
      </c>
      <c r="C69" s="14" t="s">
        <v>155</v>
      </c>
      <c r="D69" s="30"/>
      <c r="E69" s="34">
        <v>50</v>
      </c>
      <c r="F69" s="30"/>
      <c r="G69" s="34"/>
      <c r="H69" s="47"/>
      <c r="I69" s="51">
        <v>50</v>
      </c>
      <c r="K69" s="49"/>
      <c r="L69" s="34"/>
      <c r="M69" s="34">
        <v>500</v>
      </c>
      <c r="N69" s="30"/>
      <c r="O69" s="34">
        <v>5</v>
      </c>
      <c r="P69" s="34"/>
      <c r="Q69" s="30"/>
      <c r="R69" s="30"/>
      <c r="S69" s="45">
        <v>2</v>
      </c>
      <c r="T69" s="30"/>
      <c r="U69" s="45">
        <v>1</v>
      </c>
      <c r="V69" s="30"/>
      <c r="W69" s="34">
        <v>30</v>
      </c>
      <c r="X69" s="30"/>
      <c r="Y69" s="34">
        <v>10</v>
      </c>
      <c r="Z69" s="30"/>
      <c r="AA69" s="30"/>
      <c r="AB69" s="30"/>
      <c r="AC69" s="53">
        <v>10</v>
      </c>
      <c r="AD69" s="53"/>
      <c r="AE69" s="30">
        <f t="shared" si="2"/>
        <v>658</v>
      </c>
      <c r="AF69" s="30"/>
      <c r="AG69" s="54">
        <v>242</v>
      </c>
    </row>
    <row r="70" spans="1:38" ht="63" x14ac:dyDescent="0.25">
      <c r="A70" s="27">
        <v>74</v>
      </c>
      <c r="B70" s="57" t="s">
        <v>110</v>
      </c>
      <c r="C70" s="58" t="s">
        <v>155</v>
      </c>
      <c r="D70" s="59"/>
      <c r="E70" s="59">
        <v>50</v>
      </c>
      <c r="F70" s="59"/>
      <c r="G70" s="34"/>
      <c r="H70" s="60"/>
      <c r="I70" s="60">
        <v>10</v>
      </c>
      <c r="J70" s="59"/>
      <c r="K70" s="61"/>
      <c r="L70" s="59"/>
      <c r="M70" s="59">
        <v>500</v>
      </c>
      <c r="N70" s="59"/>
      <c r="O70" s="59"/>
      <c r="P70" s="59"/>
      <c r="Q70" s="59">
        <v>4</v>
      </c>
      <c r="R70" s="59"/>
      <c r="S70" s="62">
        <v>1</v>
      </c>
      <c r="T70" s="59"/>
      <c r="U70" s="62"/>
      <c r="V70" s="59"/>
      <c r="W70" s="59">
        <v>50</v>
      </c>
      <c r="X70" s="59"/>
      <c r="Y70" s="59">
        <v>10</v>
      </c>
      <c r="Z70" s="59"/>
      <c r="AA70" s="59"/>
      <c r="AB70" s="59"/>
      <c r="AC70" s="59">
        <v>5</v>
      </c>
      <c r="AD70" s="59"/>
      <c r="AE70" s="30">
        <f t="shared" si="2"/>
        <v>630</v>
      </c>
      <c r="AF70" s="59"/>
      <c r="AG70" s="54">
        <v>184</v>
      </c>
    </row>
    <row r="71" spans="1:38" ht="78.75" x14ac:dyDescent="0.25">
      <c r="A71" s="27">
        <v>75</v>
      </c>
      <c r="B71" s="17" t="s">
        <v>111</v>
      </c>
      <c r="C71" s="14" t="s">
        <v>155</v>
      </c>
      <c r="D71" s="30"/>
      <c r="E71" s="34">
        <v>50</v>
      </c>
      <c r="F71" s="30"/>
      <c r="G71" s="34">
        <v>6</v>
      </c>
      <c r="H71" s="47"/>
      <c r="I71" s="51">
        <v>10</v>
      </c>
      <c r="K71" s="49">
        <v>5</v>
      </c>
      <c r="L71" s="34"/>
      <c r="M71" s="34">
        <v>500</v>
      </c>
      <c r="N71" s="30"/>
      <c r="O71" s="34">
        <v>10</v>
      </c>
      <c r="P71" s="34"/>
      <c r="Q71" s="30">
        <v>3</v>
      </c>
      <c r="R71" s="30"/>
      <c r="S71" s="45">
        <v>1</v>
      </c>
      <c r="T71" s="30"/>
      <c r="U71" s="45">
        <v>2</v>
      </c>
      <c r="V71" s="30"/>
      <c r="W71" s="34">
        <v>50</v>
      </c>
      <c r="X71" s="30"/>
      <c r="Y71" s="34">
        <v>10</v>
      </c>
      <c r="Z71" s="30"/>
      <c r="AA71" s="30">
        <v>12</v>
      </c>
      <c r="AB71" s="30"/>
      <c r="AC71" s="53">
        <v>15</v>
      </c>
      <c r="AD71" s="53"/>
      <c r="AE71" s="30">
        <f t="shared" si="2"/>
        <v>674</v>
      </c>
      <c r="AF71" s="30"/>
      <c r="AG71" s="54">
        <v>225</v>
      </c>
    </row>
    <row r="72" spans="1:38" ht="157.5" x14ac:dyDescent="0.25">
      <c r="A72" s="27">
        <v>76</v>
      </c>
      <c r="B72" s="15" t="s">
        <v>112</v>
      </c>
      <c r="C72" s="14" t="s">
        <v>155</v>
      </c>
      <c r="D72" s="30"/>
      <c r="E72" s="34">
        <v>50</v>
      </c>
      <c r="F72" s="30"/>
      <c r="G72" s="34"/>
      <c r="H72" s="47"/>
      <c r="I72" s="51">
        <v>30</v>
      </c>
      <c r="K72" s="49">
        <v>5</v>
      </c>
      <c r="L72" s="34"/>
      <c r="M72" s="34">
        <v>500</v>
      </c>
      <c r="N72" s="30"/>
      <c r="O72" s="34">
        <v>2</v>
      </c>
      <c r="P72" s="34"/>
      <c r="Q72" s="30">
        <v>4</v>
      </c>
      <c r="R72" s="30"/>
      <c r="S72" s="45">
        <v>1</v>
      </c>
      <c r="T72" s="30"/>
      <c r="U72" s="45">
        <v>1</v>
      </c>
      <c r="V72" s="30"/>
      <c r="W72" s="34"/>
      <c r="X72" s="30"/>
      <c r="Y72" s="34">
        <v>10</v>
      </c>
      <c r="Z72" s="30"/>
      <c r="AA72" s="30">
        <v>20</v>
      </c>
      <c r="AB72" s="30"/>
      <c r="AC72" s="53">
        <v>5</v>
      </c>
      <c r="AD72" s="53"/>
      <c r="AE72" s="30">
        <f t="shared" si="2"/>
        <v>628</v>
      </c>
      <c r="AF72" s="30"/>
      <c r="AG72" s="54">
        <v>446</v>
      </c>
    </row>
    <row r="73" spans="1:38" s="63" customFormat="1" ht="15.75" x14ac:dyDescent="0.25">
      <c r="A73" s="56">
        <v>77</v>
      </c>
      <c r="B73" s="57" t="s">
        <v>12</v>
      </c>
      <c r="C73" s="58" t="s">
        <v>155</v>
      </c>
      <c r="D73" s="59"/>
      <c r="E73" s="59">
        <v>10</v>
      </c>
      <c r="F73" s="59"/>
      <c r="G73" s="59"/>
      <c r="H73" s="60"/>
      <c r="I73" s="60"/>
      <c r="J73" s="59"/>
      <c r="K73" s="61"/>
      <c r="L73" s="59"/>
      <c r="M73" s="59">
        <v>50</v>
      </c>
      <c r="N73" s="59"/>
      <c r="O73" s="59"/>
      <c r="P73" s="59"/>
      <c r="Q73" s="59"/>
      <c r="R73" s="59"/>
      <c r="S73" s="62">
        <v>1</v>
      </c>
      <c r="T73" s="59"/>
      <c r="U73" s="62"/>
      <c r="V73" s="59"/>
      <c r="W73" s="59"/>
      <c r="X73" s="59"/>
      <c r="Y73" s="59"/>
      <c r="Z73" s="59"/>
      <c r="AA73" s="59"/>
      <c r="AB73" s="59"/>
      <c r="AC73" s="59"/>
      <c r="AD73" s="59"/>
      <c r="AE73" s="30">
        <f t="shared" si="2"/>
        <v>61</v>
      </c>
      <c r="AF73" s="59"/>
      <c r="AG73" s="54"/>
      <c r="AH73" s="54"/>
      <c r="AI73" s="54"/>
      <c r="AJ73" s="54"/>
      <c r="AK73" s="54"/>
      <c r="AL73" s="54"/>
    </row>
    <row r="74" spans="1:38" ht="31.5" x14ac:dyDescent="0.25">
      <c r="A74" s="27">
        <v>78</v>
      </c>
      <c r="B74" s="11" t="s">
        <v>132</v>
      </c>
      <c r="C74" s="14" t="s">
        <v>155</v>
      </c>
      <c r="D74" s="30"/>
      <c r="E74" s="34">
        <v>10</v>
      </c>
      <c r="F74" s="30"/>
      <c r="G74" s="34"/>
      <c r="H74" s="47"/>
      <c r="K74" s="49"/>
      <c r="L74" s="34"/>
      <c r="M74" s="34"/>
      <c r="N74" s="30"/>
      <c r="O74" s="34">
        <v>10</v>
      </c>
      <c r="P74" s="34"/>
      <c r="Q74" s="30"/>
      <c r="R74" s="30"/>
      <c r="S74" s="62">
        <v>1</v>
      </c>
      <c r="T74" s="30"/>
      <c r="U74" s="45"/>
      <c r="V74" s="30"/>
      <c r="W74" s="34"/>
      <c r="X74" s="30"/>
      <c r="Y74" s="34"/>
      <c r="Z74" s="30"/>
      <c r="AA74" s="30"/>
      <c r="AB74" s="30"/>
      <c r="AC74" s="53"/>
      <c r="AD74" s="53"/>
      <c r="AE74" s="30">
        <f t="shared" si="2"/>
        <v>21</v>
      </c>
      <c r="AF74" s="30"/>
      <c r="AG74" s="90">
        <v>4</v>
      </c>
    </row>
    <row r="75" spans="1:38" ht="31.5" x14ac:dyDescent="0.25">
      <c r="A75" s="27">
        <v>79</v>
      </c>
      <c r="B75" s="11" t="s">
        <v>10</v>
      </c>
      <c r="C75" s="14" t="s">
        <v>155</v>
      </c>
      <c r="D75" s="30"/>
      <c r="E75" s="34">
        <v>10</v>
      </c>
      <c r="F75" s="30"/>
      <c r="G75" s="34"/>
      <c r="H75" s="47"/>
      <c r="K75" s="49"/>
      <c r="L75" s="34"/>
      <c r="M75" s="34"/>
      <c r="N75" s="30"/>
      <c r="O75" s="34"/>
      <c r="P75" s="34"/>
      <c r="Q75" s="30"/>
      <c r="R75" s="30"/>
      <c r="S75" s="62">
        <v>1</v>
      </c>
      <c r="T75" s="30"/>
      <c r="U75" s="45"/>
      <c r="V75" s="30"/>
      <c r="W75" s="34"/>
      <c r="X75" s="30"/>
      <c r="Y75" s="34"/>
      <c r="Z75" s="30"/>
      <c r="AA75" s="30"/>
      <c r="AB75" s="30"/>
      <c r="AC75" s="53"/>
      <c r="AD75" s="53"/>
      <c r="AE75" s="30">
        <f t="shared" si="2"/>
        <v>11</v>
      </c>
      <c r="AF75" s="30"/>
      <c r="AG75" s="90">
        <v>4</v>
      </c>
    </row>
    <row r="76" spans="1:38" s="63" customFormat="1" ht="31.5" x14ac:dyDescent="0.25">
      <c r="A76" s="56">
        <v>80</v>
      </c>
      <c r="B76" s="11" t="s">
        <v>2</v>
      </c>
      <c r="C76" s="14" t="s">
        <v>155</v>
      </c>
      <c r="D76" s="30"/>
      <c r="E76" s="34">
        <v>10</v>
      </c>
      <c r="F76" s="30"/>
      <c r="G76" s="34"/>
      <c r="H76" s="47"/>
      <c r="I76" s="51"/>
      <c r="J76" s="30"/>
      <c r="K76" s="49"/>
      <c r="L76" s="34"/>
      <c r="M76" s="34"/>
      <c r="N76" s="30"/>
      <c r="O76" s="34">
        <v>12</v>
      </c>
      <c r="P76" s="34"/>
      <c r="Q76" s="30"/>
      <c r="R76" s="30"/>
      <c r="S76" s="62">
        <v>1</v>
      </c>
      <c r="T76" s="30"/>
      <c r="U76" s="45"/>
      <c r="V76" s="30"/>
      <c r="W76" s="34"/>
      <c r="X76" s="30"/>
      <c r="Y76" s="34"/>
      <c r="Z76" s="30"/>
      <c r="AA76" s="30"/>
      <c r="AB76" s="30"/>
      <c r="AC76" s="53"/>
      <c r="AD76" s="53"/>
      <c r="AE76" s="30">
        <f t="shared" si="2"/>
        <v>23</v>
      </c>
      <c r="AF76" s="30"/>
      <c r="AG76" s="54">
        <v>0</v>
      </c>
      <c r="AH76" s="54"/>
      <c r="AI76" s="54"/>
      <c r="AJ76" s="54"/>
      <c r="AK76" s="54"/>
      <c r="AL76" s="54"/>
    </row>
    <row r="77" spans="1:38" ht="78.75" x14ac:dyDescent="0.25">
      <c r="A77" s="27">
        <v>81</v>
      </c>
      <c r="B77" s="15" t="s">
        <v>186</v>
      </c>
      <c r="C77" s="14" t="s">
        <v>155</v>
      </c>
      <c r="D77" s="30"/>
      <c r="E77" s="34"/>
      <c r="F77" s="30"/>
      <c r="G77" s="34"/>
      <c r="H77" s="47"/>
      <c r="I77" s="51">
        <v>100</v>
      </c>
      <c r="K77" s="49"/>
      <c r="L77" s="34"/>
      <c r="M77" s="44">
        <v>5000</v>
      </c>
      <c r="N77" s="30"/>
      <c r="O77" s="34"/>
      <c r="P77" s="34"/>
      <c r="Q77" s="30"/>
      <c r="R77" s="30"/>
      <c r="S77" s="45">
        <v>5</v>
      </c>
      <c r="T77" s="30"/>
      <c r="U77" s="45"/>
      <c r="V77" s="30"/>
      <c r="W77" s="34"/>
      <c r="X77" s="30"/>
      <c r="Y77" s="34">
        <v>2</v>
      </c>
      <c r="Z77" s="30"/>
      <c r="AA77" s="30"/>
      <c r="AB77" s="30"/>
      <c r="AC77" s="53"/>
      <c r="AD77" s="53"/>
      <c r="AE77" s="30">
        <f t="shared" si="2"/>
        <v>5107</v>
      </c>
      <c r="AF77" s="30"/>
    </row>
    <row r="78" spans="1:38" ht="78.75" x14ac:dyDescent="0.25">
      <c r="A78" s="27">
        <v>82</v>
      </c>
      <c r="B78" s="15" t="s">
        <v>185</v>
      </c>
      <c r="C78" s="14" t="s">
        <v>155</v>
      </c>
      <c r="D78" s="30"/>
      <c r="E78" s="34"/>
      <c r="F78" s="30"/>
      <c r="G78" s="34"/>
      <c r="H78" s="47"/>
      <c r="I78" s="51">
        <v>100</v>
      </c>
      <c r="K78" s="49"/>
      <c r="L78" s="34"/>
      <c r="M78" s="44">
        <v>5000</v>
      </c>
      <c r="N78" s="30"/>
      <c r="O78" s="34"/>
      <c r="P78" s="34"/>
      <c r="Q78" s="30"/>
      <c r="R78" s="30"/>
      <c r="S78" s="45">
        <v>5</v>
      </c>
      <c r="T78" s="30"/>
      <c r="U78" s="45"/>
      <c r="V78" s="30"/>
      <c r="W78" s="34"/>
      <c r="X78" s="30"/>
      <c r="Y78" s="34">
        <v>2</v>
      </c>
      <c r="Z78" s="30"/>
      <c r="AA78" s="30"/>
      <c r="AB78" s="30"/>
      <c r="AC78" s="53">
        <v>50</v>
      </c>
      <c r="AD78" s="53"/>
      <c r="AE78" s="30">
        <f t="shared" si="2"/>
        <v>5157</v>
      </c>
      <c r="AF78" s="30"/>
    </row>
    <row r="79" spans="1:38" ht="78.75" x14ac:dyDescent="0.25">
      <c r="A79" s="27">
        <v>83</v>
      </c>
      <c r="B79" s="10" t="s">
        <v>187</v>
      </c>
      <c r="C79" s="14" t="s">
        <v>155</v>
      </c>
      <c r="D79" s="30"/>
      <c r="E79" s="34"/>
      <c r="F79" s="30"/>
      <c r="G79" s="34"/>
      <c r="H79" s="47"/>
      <c r="I79" s="51">
        <v>100</v>
      </c>
      <c r="K79" s="49"/>
      <c r="L79" s="34"/>
      <c r="M79" s="44">
        <v>5000</v>
      </c>
      <c r="N79" s="30"/>
      <c r="O79" s="34"/>
      <c r="P79" s="34"/>
      <c r="Q79" s="30"/>
      <c r="R79" s="30"/>
      <c r="S79" s="45">
        <v>5</v>
      </c>
      <c r="T79" s="30"/>
      <c r="U79" s="45"/>
      <c r="V79" s="30"/>
      <c r="W79" s="34"/>
      <c r="X79" s="30"/>
      <c r="Y79" s="34"/>
      <c r="Z79" s="30"/>
      <c r="AA79" s="30"/>
      <c r="AB79" s="30"/>
      <c r="AC79" s="53">
        <v>10</v>
      </c>
      <c r="AD79" s="53"/>
      <c r="AE79" s="30">
        <f t="shared" si="2"/>
        <v>5115</v>
      </c>
      <c r="AF79" s="30"/>
    </row>
    <row r="80" spans="1:38" s="80" customFormat="1" ht="31.5" x14ac:dyDescent="0.25">
      <c r="A80" s="73">
        <v>84</v>
      </c>
      <c r="B80" s="81" t="s">
        <v>127</v>
      </c>
      <c r="C80" s="75" t="s">
        <v>155</v>
      </c>
      <c r="D80" s="76"/>
      <c r="E80" s="76">
        <v>10</v>
      </c>
      <c r="F80" s="76"/>
      <c r="G80" s="76">
        <v>1</v>
      </c>
      <c r="H80" s="77"/>
      <c r="I80" s="77">
        <v>5</v>
      </c>
      <c r="J80" s="76"/>
      <c r="K80" s="78">
        <v>1</v>
      </c>
      <c r="L80" s="76"/>
      <c r="M80" s="76">
        <v>10</v>
      </c>
      <c r="N80" s="76"/>
      <c r="O80" s="76">
        <v>2</v>
      </c>
      <c r="P80" s="76"/>
      <c r="Q80" s="76"/>
      <c r="R80" s="76"/>
      <c r="S80" s="79">
        <v>3</v>
      </c>
      <c r="T80" s="76"/>
      <c r="U80" s="79">
        <v>1</v>
      </c>
      <c r="V80" s="76"/>
      <c r="W80" s="76">
        <v>20</v>
      </c>
      <c r="X80" s="76"/>
      <c r="Y80" s="76">
        <v>5</v>
      </c>
      <c r="Z80" s="76"/>
      <c r="AA80" s="76"/>
      <c r="AB80" s="76"/>
      <c r="AC80" s="76"/>
      <c r="AD80" s="76"/>
      <c r="AE80" s="30">
        <f t="shared" si="2"/>
        <v>58</v>
      </c>
      <c r="AF80" s="76"/>
      <c r="AG80" s="90">
        <v>15</v>
      </c>
      <c r="AH80" s="54"/>
      <c r="AI80" s="54"/>
      <c r="AJ80" s="54"/>
      <c r="AK80" s="54"/>
      <c r="AL80" s="54"/>
    </row>
    <row r="81" spans="1:38" s="80" customFormat="1" ht="31.5" x14ac:dyDescent="0.25">
      <c r="A81" s="73">
        <v>85</v>
      </c>
      <c r="B81" s="81" t="s">
        <v>50</v>
      </c>
      <c r="C81" s="75" t="s">
        <v>155</v>
      </c>
      <c r="D81" s="76"/>
      <c r="E81" s="76">
        <v>5</v>
      </c>
      <c r="F81" s="76"/>
      <c r="G81" s="76"/>
      <c r="H81" s="77"/>
      <c r="I81" s="77">
        <v>5</v>
      </c>
      <c r="J81" s="76"/>
      <c r="K81" s="78">
        <v>1</v>
      </c>
      <c r="L81" s="76"/>
      <c r="M81" s="76">
        <v>10</v>
      </c>
      <c r="N81" s="76"/>
      <c r="O81" s="76">
        <v>1</v>
      </c>
      <c r="P81" s="76"/>
      <c r="Q81" s="76"/>
      <c r="R81" s="76"/>
      <c r="S81" s="79">
        <v>2</v>
      </c>
      <c r="T81" s="76"/>
      <c r="U81" s="79"/>
      <c r="V81" s="76"/>
      <c r="W81" s="76">
        <v>30</v>
      </c>
      <c r="X81" s="76"/>
      <c r="Y81" s="76">
        <v>5</v>
      </c>
      <c r="Z81" s="76"/>
      <c r="AA81" s="76"/>
      <c r="AB81" s="76"/>
      <c r="AC81" s="76"/>
      <c r="AD81" s="76"/>
      <c r="AE81" s="30">
        <f t="shared" si="2"/>
        <v>59</v>
      </c>
      <c r="AF81" s="76"/>
      <c r="AG81" s="90">
        <v>6</v>
      </c>
      <c r="AH81" s="54"/>
      <c r="AI81" s="54"/>
      <c r="AJ81" s="54"/>
      <c r="AK81" s="54"/>
      <c r="AL81" s="54"/>
    </row>
    <row r="82" spans="1:38" ht="47.25" x14ac:dyDescent="0.25">
      <c r="A82" s="27">
        <v>86</v>
      </c>
      <c r="B82" s="10" t="s">
        <v>210</v>
      </c>
      <c r="C82" s="14" t="s">
        <v>216</v>
      </c>
      <c r="D82" s="30"/>
      <c r="E82" s="34"/>
      <c r="F82" s="30"/>
      <c r="G82" s="34"/>
      <c r="H82" s="47"/>
      <c r="I82" s="51">
        <v>5</v>
      </c>
      <c r="K82" s="49"/>
      <c r="L82" s="34"/>
      <c r="M82" s="44">
        <v>2500</v>
      </c>
      <c r="N82" s="30"/>
      <c r="O82" s="34"/>
      <c r="P82" s="34"/>
      <c r="Q82" s="30"/>
      <c r="R82" s="30"/>
      <c r="S82" s="45"/>
      <c r="T82" s="30"/>
      <c r="U82" s="45"/>
      <c r="V82" s="30"/>
      <c r="W82" s="34"/>
      <c r="X82" s="30"/>
      <c r="Y82" s="34"/>
      <c r="Z82" s="30"/>
      <c r="AA82" s="30"/>
      <c r="AB82" s="30"/>
      <c r="AC82" s="53"/>
      <c r="AD82" s="53"/>
      <c r="AE82" s="30">
        <f t="shared" si="2"/>
        <v>2505</v>
      </c>
      <c r="AF82" s="30"/>
      <c r="AG82" s="90">
        <v>500</v>
      </c>
    </row>
    <row r="83" spans="1:38" ht="47.25" x14ac:dyDescent="0.25">
      <c r="A83" s="27">
        <v>87</v>
      </c>
      <c r="B83" s="10" t="s">
        <v>211</v>
      </c>
      <c r="C83" s="14" t="s">
        <v>216</v>
      </c>
      <c r="D83" s="30"/>
      <c r="E83" s="34"/>
      <c r="F83" s="30"/>
      <c r="G83" s="34"/>
      <c r="H83" s="47"/>
      <c r="I83" s="51">
        <v>5</v>
      </c>
      <c r="K83" s="49"/>
      <c r="L83" s="34"/>
      <c r="M83" s="44">
        <v>2500</v>
      </c>
      <c r="N83" s="30"/>
      <c r="O83" s="34"/>
      <c r="P83" s="34"/>
      <c r="Q83" s="30"/>
      <c r="R83" s="30"/>
      <c r="S83" s="45"/>
      <c r="T83" s="30"/>
      <c r="U83" s="45"/>
      <c r="V83" s="30"/>
      <c r="W83" s="34"/>
      <c r="X83" s="30"/>
      <c r="Y83" s="34"/>
      <c r="Z83" s="30"/>
      <c r="AA83" s="30"/>
      <c r="AB83" s="30"/>
      <c r="AC83" s="53"/>
      <c r="AD83" s="53"/>
      <c r="AE83" s="30">
        <f t="shared" si="2"/>
        <v>2505</v>
      </c>
      <c r="AF83" s="30"/>
    </row>
    <row r="84" spans="1:38" ht="31.5" x14ac:dyDescent="0.25">
      <c r="A84" s="27">
        <v>88</v>
      </c>
      <c r="B84" s="10" t="s">
        <v>51</v>
      </c>
      <c r="C84" s="14" t="s">
        <v>216</v>
      </c>
      <c r="D84" s="30"/>
      <c r="E84" s="34"/>
      <c r="F84" s="30"/>
      <c r="G84" s="34"/>
      <c r="H84" s="47"/>
      <c r="I84" s="51">
        <v>100</v>
      </c>
      <c r="K84" s="49"/>
      <c r="L84" s="34"/>
      <c r="M84" s="34">
        <v>500</v>
      </c>
      <c r="N84" s="30"/>
      <c r="O84" s="34"/>
      <c r="P84" s="34"/>
      <c r="Q84" s="30"/>
      <c r="R84" s="30"/>
      <c r="S84" s="45"/>
      <c r="T84" s="30"/>
      <c r="U84" s="45"/>
      <c r="V84" s="30"/>
      <c r="W84" s="34"/>
      <c r="X84" s="30"/>
      <c r="Y84" s="34"/>
      <c r="Z84" s="30"/>
      <c r="AA84" s="30"/>
      <c r="AB84" s="30"/>
      <c r="AC84" s="53"/>
      <c r="AD84" s="53"/>
      <c r="AE84" s="30">
        <f t="shared" si="2"/>
        <v>600</v>
      </c>
      <c r="AF84" s="30"/>
    </row>
    <row r="85" spans="1:38" ht="31.5" x14ac:dyDescent="0.25">
      <c r="A85" s="27">
        <v>89</v>
      </c>
      <c r="B85" s="11" t="s">
        <v>11</v>
      </c>
      <c r="C85" s="14" t="s">
        <v>155</v>
      </c>
      <c r="D85" s="30"/>
      <c r="E85" s="34">
        <v>5</v>
      </c>
      <c r="F85" s="30"/>
      <c r="G85" s="34"/>
      <c r="H85" s="47"/>
      <c r="I85" s="51">
        <v>10</v>
      </c>
      <c r="K85" s="49"/>
      <c r="L85" s="34"/>
      <c r="M85" s="34"/>
      <c r="N85" s="30"/>
      <c r="O85" s="34">
        <v>10</v>
      </c>
      <c r="P85" s="34"/>
      <c r="Q85" s="30"/>
      <c r="R85" s="30"/>
      <c r="S85" s="45"/>
      <c r="T85" s="30"/>
      <c r="U85" s="45"/>
      <c r="V85" s="30"/>
      <c r="W85" s="34"/>
      <c r="X85" s="30"/>
      <c r="Y85" s="34"/>
      <c r="Z85" s="30"/>
      <c r="AA85" s="30"/>
      <c r="AB85" s="30"/>
      <c r="AC85" s="53"/>
      <c r="AD85" s="53"/>
      <c r="AE85" s="30">
        <f t="shared" si="2"/>
        <v>25</v>
      </c>
      <c r="AF85" s="30"/>
      <c r="AG85" s="90">
        <v>3</v>
      </c>
    </row>
    <row r="86" spans="1:38" ht="94.5" x14ac:dyDescent="0.25">
      <c r="A86" s="27">
        <v>90</v>
      </c>
      <c r="B86" s="10" t="s">
        <v>34</v>
      </c>
      <c r="C86" s="14" t="s">
        <v>155</v>
      </c>
      <c r="D86" s="30"/>
      <c r="E86" s="34">
        <v>5</v>
      </c>
      <c r="F86" s="30"/>
      <c r="G86" s="34"/>
      <c r="H86" s="47"/>
      <c r="I86" s="51">
        <v>9</v>
      </c>
      <c r="K86" s="49">
        <v>2</v>
      </c>
      <c r="L86" s="34"/>
      <c r="M86" s="34">
        <v>10</v>
      </c>
      <c r="N86" s="30"/>
      <c r="O86" s="34">
        <v>4</v>
      </c>
      <c r="P86" s="34"/>
      <c r="Q86" s="30">
        <v>1</v>
      </c>
      <c r="R86" s="30"/>
      <c r="S86" s="45">
        <v>1</v>
      </c>
      <c r="T86" s="30"/>
      <c r="U86" s="45"/>
      <c r="V86" s="30"/>
      <c r="W86" s="34">
        <v>50</v>
      </c>
      <c r="X86" s="30"/>
      <c r="Y86" s="34">
        <v>2</v>
      </c>
      <c r="Z86" s="30"/>
      <c r="AA86" s="30">
        <v>4</v>
      </c>
      <c r="AB86" s="30"/>
      <c r="AC86" s="53"/>
      <c r="AD86" s="53"/>
      <c r="AE86" s="30">
        <f t="shared" si="2"/>
        <v>88</v>
      </c>
      <c r="AF86" s="30"/>
      <c r="AG86" s="90">
        <v>11</v>
      </c>
    </row>
    <row r="87" spans="1:38" ht="315" x14ac:dyDescent="0.25">
      <c r="A87" s="27">
        <v>91</v>
      </c>
      <c r="B87" s="10" t="s">
        <v>194</v>
      </c>
      <c r="C87" s="14" t="s">
        <v>155</v>
      </c>
      <c r="D87" s="30"/>
      <c r="E87" s="34">
        <v>2</v>
      </c>
      <c r="F87" s="30"/>
      <c r="G87" s="34"/>
      <c r="H87" s="47"/>
      <c r="I87" s="51">
        <v>1</v>
      </c>
      <c r="K87" s="49"/>
      <c r="L87" s="34"/>
      <c r="M87" s="34">
        <v>10</v>
      </c>
      <c r="N87" s="30"/>
      <c r="O87" s="59">
        <v>2</v>
      </c>
      <c r="P87" s="34"/>
      <c r="Q87" s="30"/>
      <c r="R87" s="30"/>
      <c r="S87" s="45">
        <v>2</v>
      </c>
      <c r="T87" s="30"/>
      <c r="U87" s="45"/>
      <c r="V87" s="30"/>
      <c r="W87" s="59">
        <v>20</v>
      </c>
      <c r="X87" s="30"/>
      <c r="Y87" s="59">
        <v>5</v>
      </c>
      <c r="Z87" s="30"/>
      <c r="AA87" s="30"/>
      <c r="AB87" s="30"/>
      <c r="AC87" s="53"/>
      <c r="AD87" s="53"/>
      <c r="AE87" s="30">
        <f t="shared" si="2"/>
        <v>42</v>
      </c>
      <c r="AF87" s="30"/>
    </row>
    <row r="88" spans="1:38" ht="94.5" x14ac:dyDescent="0.25">
      <c r="A88" s="27">
        <v>92</v>
      </c>
      <c r="B88" s="15" t="s">
        <v>133</v>
      </c>
      <c r="C88" s="14" t="s">
        <v>155</v>
      </c>
      <c r="D88" s="30"/>
      <c r="E88" s="34">
        <v>50</v>
      </c>
      <c r="F88" s="30"/>
      <c r="G88" s="34"/>
      <c r="H88" s="47"/>
      <c r="I88" s="51">
        <v>6</v>
      </c>
      <c r="K88" s="49"/>
      <c r="L88" s="34"/>
      <c r="M88" s="34">
        <v>100</v>
      </c>
      <c r="N88" s="30"/>
      <c r="O88" s="34">
        <v>10</v>
      </c>
      <c r="P88" s="34"/>
      <c r="Q88" s="30">
        <v>2</v>
      </c>
      <c r="R88" s="30"/>
      <c r="S88" s="45">
        <v>1</v>
      </c>
      <c r="T88" s="30"/>
      <c r="U88" s="45"/>
      <c r="V88" s="30"/>
      <c r="W88" s="34">
        <v>30</v>
      </c>
      <c r="X88" s="30"/>
      <c r="Y88" s="34">
        <v>2</v>
      </c>
      <c r="Z88" s="30"/>
      <c r="AA88" s="30">
        <v>12</v>
      </c>
      <c r="AB88" s="30"/>
      <c r="AC88" s="53">
        <v>3</v>
      </c>
      <c r="AD88" s="53"/>
      <c r="AE88" s="30">
        <f t="shared" si="2"/>
        <v>216</v>
      </c>
      <c r="AF88" s="30"/>
      <c r="AG88" s="90">
        <v>45</v>
      </c>
    </row>
    <row r="89" spans="1:38" ht="63" x14ac:dyDescent="0.25">
      <c r="A89" s="27">
        <v>93</v>
      </c>
      <c r="B89" s="10" t="s">
        <v>35</v>
      </c>
      <c r="C89" s="14" t="s">
        <v>155</v>
      </c>
      <c r="D89" s="30"/>
      <c r="E89" s="34">
        <v>5</v>
      </c>
      <c r="F89" s="30"/>
      <c r="G89" s="34">
        <v>10</v>
      </c>
      <c r="H89" s="47"/>
      <c r="I89" s="51">
        <v>6</v>
      </c>
      <c r="K89" s="49"/>
      <c r="L89" s="34"/>
      <c r="M89" s="34">
        <v>5</v>
      </c>
      <c r="N89" s="30"/>
      <c r="O89" s="34">
        <v>2</v>
      </c>
      <c r="P89" s="34"/>
      <c r="Q89" s="30"/>
      <c r="R89" s="30"/>
      <c r="S89" s="45">
        <v>1</v>
      </c>
      <c r="T89" s="30"/>
      <c r="U89" s="45"/>
      <c r="V89" s="30"/>
      <c r="W89" s="34">
        <v>10</v>
      </c>
      <c r="X89" s="30"/>
      <c r="Y89" s="34">
        <v>2</v>
      </c>
      <c r="Z89" s="30"/>
      <c r="AA89" s="30">
        <v>1</v>
      </c>
      <c r="AB89" s="30"/>
      <c r="AC89" s="53"/>
      <c r="AD89" s="53"/>
      <c r="AE89" s="30">
        <f t="shared" si="2"/>
        <v>42</v>
      </c>
      <c r="AF89" s="30"/>
      <c r="AG89" s="90">
        <v>6</v>
      </c>
    </row>
    <row r="90" spans="1:38" ht="31.5" x14ac:dyDescent="0.25">
      <c r="A90" s="27">
        <v>94</v>
      </c>
      <c r="B90" s="15" t="s">
        <v>141</v>
      </c>
      <c r="C90" s="14" t="s">
        <v>216</v>
      </c>
      <c r="D90" s="30"/>
      <c r="E90" s="34">
        <v>50</v>
      </c>
      <c r="F90" s="30"/>
      <c r="G90" s="34"/>
      <c r="H90" s="47"/>
      <c r="I90" s="51">
        <v>6</v>
      </c>
      <c r="K90" s="49"/>
      <c r="L90" s="34"/>
      <c r="M90" s="34">
        <v>20</v>
      </c>
      <c r="N90" s="30"/>
      <c r="O90" s="34">
        <v>4</v>
      </c>
      <c r="P90" s="34"/>
      <c r="Q90" s="30">
        <v>1</v>
      </c>
      <c r="R90" s="30"/>
      <c r="S90" s="45">
        <v>1</v>
      </c>
      <c r="T90" s="30"/>
      <c r="U90" s="45"/>
      <c r="V90" s="30"/>
      <c r="W90" s="34"/>
      <c r="X90" s="30"/>
      <c r="Y90" s="34">
        <v>10</v>
      </c>
      <c r="Z90" s="30"/>
      <c r="AA90" s="30"/>
      <c r="AB90" s="30"/>
      <c r="AC90" s="53"/>
      <c r="AD90" s="53"/>
      <c r="AE90" s="30">
        <f t="shared" si="2"/>
        <v>92</v>
      </c>
      <c r="AF90" s="30"/>
      <c r="AG90" s="90">
        <v>57</v>
      </c>
    </row>
    <row r="91" spans="1:38" ht="47.25" x14ac:dyDescent="0.25">
      <c r="A91" s="27">
        <v>95</v>
      </c>
      <c r="B91" s="15" t="s">
        <v>142</v>
      </c>
      <c r="C91" s="14" t="s">
        <v>216</v>
      </c>
      <c r="D91" s="30"/>
      <c r="E91" s="34">
        <v>50</v>
      </c>
      <c r="F91" s="30"/>
      <c r="G91" s="34"/>
      <c r="H91" s="47"/>
      <c r="I91" s="51">
        <v>5</v>
      </c>
      <c r="K91" s="49"/>
      <c r="L91" s="34"/>
      <c r="M91" s="34">
        <v>500</v>
      </c>
      <c r="N91" s="30"/>
      <c r="O91" s="34"/>
      <c r="P91" s="34"/>
      <c r="Q91" s="30">
        <v>1</v>
      </c>
      <c r="R91" s="30"/>
      <c r="S91" s="45">
        <v>1</v>
      </c>
      <c r="T91" s="30"/>
      <c r="U91" s="45">
        <v>2</v>
      </c>
      <c r="V91" s="30"/>
      <c r="W91" s="34"/>
      <c r="X91" s="30"/>
      <c r="Y91" s="34">
        <v>30</v>
      </c>
      <c r="Z91" s="30"/>
      <c r="AA91" s="30"/>
      <c r="AB91" s="30"/>
      <c r="AC91" s="53"/>
      <c r="AD91" s="53"/>
      <c r="AE91" s="30">
        <f t="shared" si="2"/>
        <v>589</v>
      </c>
      <c r="AF91" s="30"/>
      <c r="AG91" s="90">
        <v>4</v>
      </c>
    </row>
    <row r="92" spans="1:38" ht="47.25" x14ac:dyDescent="0.25">
      <c r="A92" s="27">
        <v>96</v>
      </c>
      <c r="B92" s="15" t="s">
        <v>113</v>
      </c>
      <c r="C92" s="14" t="s">
        <v>216</v>
      </c>
      <c r="D92" s="30"/>
      <c r="E92" s="34">
        <v>50</v>
      </c>
      <c r="F92" s="30"/>
      <c r="G92" s="34"/>
      <c r="H92" s="47"/>
      <c r="I92" s="51">
        <v>5</v>
      </c>
      <c r="K92" s="49"/>
      <c r="L92" s="34"/>
      <c r="M92" s="34">
        <v>500</v>
      </c>
      <c r="N92" s="30"/>
      <c r="O92" s="34">
        <v>15</v>
      </c>
      <c r="P92" s="34"/>
      <c r="Q92" s="30"/>
      <c r="R92" s="30"/>
      <c r="S92" s="45">
        <v>1</v>
      </c>
      <c r="T92" s="30"/>
      <c r="U92" s="45">
        <v>2</v>
      </c>
      <c r="V92" s="30"/>
      <c r="W92" s="34"/>
      <c r="X92" s="30"/>
      <c r="Y92" s="34">
        <v>30</v>
      </c>
      <c r="Z92" s="30"/>
      <c r="AA92" s="30"/>
      <c r="AB92" s="30"/>
      <c r="AC92" s="53"/>
      <c r="AD92" s="53"/>
      <c r="AE92" s="30">
        <f t="shared" si="2"/>
        <v>603</v>
      </c>
      <c r="AF92" s="30"/>
      <c r="AG92" s="90">
        <v>8</v>
      </c>
    </row>
    <row r="93" spans="1:38" ht="31.5" x14ac:dyDescent="0.25">
      <c r="A93" s="27">
        <v>97</v>
      </c>
      <c r="B93" s="10" t="s">
        <v>195</v>
      </c>
      <c r="C93" s="14" t="s">
        <v>216</v>
      </c>
      <c r="D93" s="30"/>
      <c r="E93" s="34">
        <v>10</v>
      </c>
      <c r="F93" s="30"/>
      <c r="G93" s="34">
        <v>10</v>
      </c>
      <c r="H93" s="47"/>
      <c r="I93" s="51">
        <v>6</v>
      </c>
      <c r="K93" s="49"/>
      <c r="L93" s="34"/>
      <c r="M93" s="34">
        <v>100</v>
      </c>
      <c r="N93" s="30"/>
      <c r="O93" s="34">
        <v>2</v>
      </c>
      <c r="P93" s="34"/>
      <c r="Q93" s="30"/>
      <c r="R93" s="30"/>
      <c r="S93" s="45">
        <v>2</v>
      </c>
      <c r="T93" s="30"/>
      <c r="U93" s="45"/>
      <c r="V93" s="30"/>
      <c r="W93" s="34"/>
      <c r="X93" s="30"/>
      <c r="Y93" s="34">
        <v>30</v>
      </c>
      <c r="Z93" s="30"/>
      <c r="AA93" s="30"/>
      <c r="AB93" s="30"/>
      <c r="AC93" s="53"/>
      <c r="AD93" s="53"/>
      <c r="AE93" s="30">
        <f t="shared" si="2"/>
        <v>160</v>
      </c>
      <c r="AF93" s="30"/>
    </row>
    <row r="94" spans="1:38" ht="31.5" x14ac:dyDescent="0.25">
      <c r="A94" s="27">
        <v>98</v>
      </c>
      <c r="B94" s="11" t="s">
        <v>32</v>
      </c>
      <c r="C94" s="14" t="s">
        <v>216</v>
      </c>
      <c r="D94" s="30"/>
      <c r="E94" s="34">
        <v>50</v>
      </c>
      <c r="F94" s="30"/>
      <c r="G94" s="34"/>
      <c r="H94" s="47"/>
      <c r="I94" s="51">
        <v>5</v>
      </c>
      <c r="K94" s="49"/>
      <c r="L94" s="34"/>
      <c r="M94" s="34">
        <v>500</v>
      </c>
      <c r="N94" s="30"/>
      <c r="O94" s="34"/>
      <c r="P94" s="34"/>
      <c r="Q94" s="30"/>
      <c r="R94" s="30"/>
      <c r="S94" s="45">
        <v>1</v>
      </c>
      <c r="T94" s="30"/>
      <c r="U94" s="45"/>
      <c r="V94" s="30"/>
      <c r="W94" s="34"/>
      <c r="X94" s="30"/>
      <c r="Y94" s="34">
        <v>30</v>
      </c>
      <c r="Z94" s="30"/>
      <c r="AA94" s="30"/>
      <c r="AB94" s="30"/>
      <c r="AC94" s="53"/>
      <c r="AD94" s="53"/>
      <c r="AE94" s="30">
        <f t="shared" si="2"/>
        <v>586</v>
      </c>
      <c r="AF94" s="30"/>
      <c r="AG94" s="90">
        <v>20</v>
      </c>
    </row>
    <row r="95" spans="1:38" ht="47.25" x14ac:dyDescent="0.25">
      <c r="A95" s="27">
        <v>99</v>
      </c>
      <c r="B95" s="11" t="s">
        <v>114</v>
      </c>
      <c r="C95" s="14" t="s">
        <v>216</v>
      </c>
      <c r="D95" s="30"/>
      <c r="E95" s="34">
        <v>50</v>
      </c>
      <c r="F95" s="30"/>
      <c r="G95" s="34"/>
      <c r="H95" s="47"/>
      <c r="I95" s="51">
        <v>8</v>
      </c>
      <c r="K95" s="49">
        <v>2</v>
      </c>
      <c r="L95" s="34"/>
      <c r="M95" s="34">
        <v>500</v>
      </c>
      <c r="N95" s="30"/>
      <c r="O95" s="34">
        <v>50</v>
      </c>
      <c r="P95" s="34"/>
      <c r="Q95" s="30">
        <v>2</v>
      </c>
      <c r="R95" s="30"/>
      <c r="S95" s="45">
        <v>1</v>
      </c>
      <c r="T95" s="30"/>
      <c r="U95" s="45">
        <v>5</v>
      </c>
      <c r="V95" s="30"/>
      <c r="W95" s="34"/>
      <c r="X95" s="30"/>
      <c r="Y95" s="34">
        <v>30</v>
      </c>
      <c r="Z95" s="30"/>
      <c r="AA95" s="30">
        <v>10</v>
      </c>
      <c r="AB95" s="30"/>
      <c r="AC95" s="53"/>
      <c r="AD95" s="53"/>
      <c r="AE95" s="30">
        <f t="shared" si="2"/>
        <v>658</v>
      </c>
      <c r="AF95" s="30"/>
      <c r="AG95" s="90">
        <v>104</v>
      </c>
    </row>
    <row r="96" spans="1:38" ht="94.5" x14ac:dyDescent="0.25">
      <c r="A96" s="27">
        <v>100</v>
      </c>
      <c r="B96" s="15" t="s">
        <v>143</v>
      </c>
      <c r="C96" s="14" t="s">
        <v>216</v>
      </c>
      <c r="D96" s="30"/>
      <c r="E96" s="34">
        <v>100</v>
      </c>
      <c r="F96" s="30"/>
      <c r="G96" s="34"/>
      <c r="H96" s="47"/>
      <c r="I96" s="51">
        <v>10</v>
      </c>
      <c r="K96" s="49"/>
      <c r="L96" s="34"/>
      <c r="M96" s="34">
        <v>10</v>
      </c>
      <c r="N96" s="30"/>
      <c r="O96" s="34">
        <v>3</v>
      </c>
      <c r="P96" s="34"/>
      <c r="Q96" s="30">
        <v>1</v>
      </c>
      <c r="R96" s="30"/>
      <c r="S96" s="45">
        <v>1</v>
      </c>
      <c r="T96" s="30"/>
      <c r="U96" s="45"/>
      <c r="V96" s="30"/>
      <c r="W96" s="34"/>
      <c r="X96" s="30"/>
      <c r="Y96" s="34">
        <v>10</v>
      </c>
      <c r="Z96" s="30"/>
      <c r="AA96" s="30">
        <v>10</v>
      </c>
      <c r="AB96" s="30"/>
      <c r="AC96" s="53"/>
      <c r="AD96" s="53"/>
      <c r="AE96" s="30">
        <f t="shared" si="2"/>
        <v>145</v>
      </c>
      <c r="AF96" s="30"/>
      <c r="AG96" s="90">
        <v>46</v>
      </c>
    </row>
    <row r="97" spans="1:33" ht="94.5" x14ac:dyDescent="0.25">
      <c r="A97" s="27">
        <v>101</v>
      </c>
      <c r="B97" s="15" t="s">
        <v>144</v>
      </c>
      <c r="C97" s="14" t="s">
        <v>216</v>
      </c>
      <c r="D97" s="30"/>
      <c r="E97" s="34">
        <v>100</v>
      </c>
      <c r="F97" s="30"/>
      <c r="G97" s="34"/>
      <c r="H97" s="47"/>
      <c r="I97" s="51">
        <v>20</v>
      </c>
      <c r="K97" s="49">
        <v>5</v>
      </c>
      <c r="L97" s="34"/>
      <c r="M97" s="34">
        <v>10</v>
      </c>
      <c r="N97" s="30"/>
      <c r="O97" s="34">
        <v>3</v>
      </c>
      <c r="P97" s="34"/>
      <c r="Q97" s="30">
        <v>1</v>
      </c>
      <c r="R97" s="30"/>
      <c r="S97" s="45">
        <v>1</v>
      </c>
      <c r="T97" s="30"/>
      <c r="U97" s="45">
        <v>1</v>
      </c>
      <c r="V97" s="30"/>
      <c r="W97" s="34"/>
      <c r="X97" s="30"/>
      <c r="Y97" s="34">
        <v>10</v>
      </c>
      <c r="Z97" s="30"/>
      <c r="AA97" s="30">
        <v>6</v>
      </c>
      <c r="AB97" s="30"/>
      <c r="AC97" s="53"/>
      <c r="AD97" s="53"/>
      <c r="AE97" s="30">
        <f t="shared" si="2"/>
        <v>157</v>
      </c>
      <c r="AF97" s="30"/>
      <c r="AG97" s="90">
        <v>3</v>
      </c>
    </row>
    <row r="98" spans="1:33" ht="31.5" x14ac:dyDescent="0.25">
      <c r="A98" s="27">
        <v>102</v>
      </c>
      <c r="B98" s="11" t="s">
        <v>145</v>
      </c>
      <c r="C98" s="14" t="s">
        <v>215</v>
      </c>
      <c r="D98" s="30"/>
      <c r="E98" s="34">
        <v>10</v>
      </c>
      <c r="F98" s="30"/>
      <c r="G98" s="34"/>
      <c r="H98" s="47"/>
      <c r="I98" s="51">
        <v>10</v>
      </c>
      <c r="K98" s="49"/>
      <c r="L98" s="34"/>
      <c r="M98" s="34">
        <v>20</v>
      </c>
      <c r="N98" s="30"/>
      <c r="O98" s="34">
        <v>1</v>
      </c>
      <c r="P98" s="34"/>
      <c r="Q98" s="30"/>
      <c r="R98" s="30"/>
      <c r="S98" s="45"/>
      <c r="T98" s="30"/>
      <c r="U98" s="45"/>
      <c r="V98" s="30"/>
      <c r="W98" s="34"/>
      <c r="X98" s="30"/>
      <c r="Y98" s="34">
        <v>10</v>
      </c>
      <c r="Z98" s="30"/>
      <c r="AA98" s="30">
        <v>10</v>
      </c>
      <c r="AB98" s="30"/>
      <c r="AC98" s="53"/>
      <c r="AD98" s="53"/>
      <c r="AE98" s="30">
        <f t="shared" si="2"/>
        <v>61</v>
      </c>
      <c r="AF98" s="30"/>
    </row>
    <row r="99" spans="1:33" s="63" customFormat="1" ht="31.5" x14ac:dyDescent="0.25">
      <c r="A99" s="56">
        <v>103</v>
      </c>
      <c r="B99" s="57" t="s">
        <v>213</v>
      </c>
      <c r="C99" s="58"/>
      <c r="D99" s="59"/>
      <c r="E99" s="59">
        <v>10</v>
      </c>
      <c r="F99" s="59"/>
      <c r="G99" s="59"/>
      <c r="H99" s="60"/>
      <c r="I99" s="60"/>
      <c r="J99" s="59"/>
      <c r="K99" s="61"/>
      <c r="L99" s="59"/>
      <c r="M99" s="59">
        <v>50</v>
      </c>
      <c r="N99" s="59"/>
      <c r="O99" s="59">
        <v>2</v>
      </c>
      <c r="P99" s="59"/>
      <c r="Q99" s="59">
        <v>1</v>
      </c>
      <c r="R99" s="59"/>
      <c r="S99" s="62">
        <v>10</v>
      </c>
      <c r="T99" s="59"/>
      <c r="U99" s="62"/>
      <c r="V99" s="59"/>
      <c r="W99" s="59"/>
      <c r="X99" s="59"/>
      <c r="Y99" s="59"/>
      <c r="Z99" s="59"/>
      <c r="AA99" s="59">
        <v>5</v>
      </c>
      <c r="AB99" s="59"/>
      <c r="AC99" s="59">
        <v>1</v>
      </c>
      <c r="AD99" s="59"/>
      <c r="AE99" s="59">
        <f t="shared" si="2"/>
        <v>79</v>
      </c>
      <c r="AF99" s="59"/>
    </row>
    <row r="100" spans="1:33" s="63" customFormat="1" ht="31.5" x14ac:dyDescent="0.25">
      <c r="A100" s="56">
        <v>104</v>
      </c>
      <c r="B100" s="57" t="s">
        <v>212</v>
      </c>
      <c r="C100" s="58"/>
      <c r="D100" s="59"/>
      <c r="E100" s="59">
        <v>10</v>
      </c>
      <c r="F100" s="59"/>
      <c r="G100" s="59"/>
      <c r="H100" s="60"/>
      <c r="I100" s="60"/>
      <c r="J100" s="59"/>
      <c r="K100" s="61"/>
      <c r="L100" s="59"/>
      <c r="M100" s="59">
        <v>50</v>
      </c>
      <c r="N100" s="59"/>
      <c r="O100" s="59"/>
      <c r="P100" s="59"/>
      <c r="Q100" s="59">
        <v>1</v>
      </c>
      <c r="R100" s="59"/>
      <c r="S100" s="62">
        <v>10</v>
      </c>
      <c r="T100" s="59"/>
      <c r="U100" s="62"/>
      <c r="V100" s="59"/>
      <c r="W100" s="59"/>
      <c r="X100" s="59"/>
      <c r="Y100" s="59"/>
      <c r="Z100" s="59"/>
      <c r="AA100" s="59">
        <v>5</v>
      </c>
      <c r="AB100" s="59"/>
      <c r="AC100" s="59">
        <v>1</v>
      </c>
      <c r="AD100" s="59"/>
      <c r="AE100" s="59">
        <f t="shared" si="2"/>
        <v>77</v>
      </c>
      <c r="AF100" s="59"/>
    </row>
    <row r="101" spans="1:33" ht="31.5" x14ac:dyDescent="0.25">
      <c r="A101" s="27">
        <v>105</v>
      </c>
      <c r="B101" s="15" t="s">
        <v>52</v>
      </c>
      <c r="C101" s="14" t="s">
        <v>216</v>
      </c>
      <c r="D101" s="30"/>
      <c r="E101" s="34"/>
      <c r="F101" s="30"/>
      <c r="G101" s="34"/>
      <c r="H101" s="47"/>
      <c r="I101" s="51">
        <v>200</v>
      </c>
      <c r="K101" s="49"/>
      <c r="L101" s="34"/>
      <c r="M101" s="44">
        <v>2000</v>
      </c>
      <c r="N101" s="30"/>
      <c r="O101" s="34"/>
      <c r="P101" s="34"/>
      <c r="Q101" s="30"/>
      <c r="R101" s="30"/>
      <c r="S101" s="45"/>
      <c r="T101" s="30"/>
      <c r="U101" s="45"/>
      <c r="V101" s="30"/>
      <c r="W101" s="34"/>
      <c r="X101" s="30"/>
      <c r="Y101" s="34"/>
      <c r="Z101" s="30"/>
      <c r="AA101" s="30">
        <v>100</v>
      </c>
      <c r="AB101" s="30"/>
      <c r="AC101" s="53"/>
      <c r="AD101" s="53"/>
      <c r="AE101" s="30">
        <f t="shared" si="2"/>
        <v>2300</v>
      </c>
      <c r="AF101" s="30"/>
      <c r="AG101" s="54">
        <v>100</v>
      </c>
    </row>
    <row r="102" spans="1:33" s="63" customFormat="1" ht="31.5" x14ac:dyDescent="0.25">
      <c r="A102" s="56">
        <v>106</v>
      </c>
      <c r="B102" s="57" t="s">
        <v>14</v>
      </c>
      <c r="C102" s="58" t="s">
        <v>155</v>
      </c>
      <c r="D102" s="59"/>
      <c r="E102" s="59">
        <v>10</v>
      </c>
      <c r="F102" s="59"/>
      <c r="G102" s="59"/>
      <c r="H102" s="60"/>
      <c r="I102" s="60">
        <v>200</v>
      </c>
      <c r="J102" s="59"/>
      <c r="K102" s="61"/>
      <c r="L102" s="59"/>
      <c r="M102" s="84">
        <v>5000</v>
      </c>
      <c r="N102" s="59"/>
      <c r="O102" s="59"/>
      <c r="P102" s="59"/>
      <c r="Q102" s="59"/>
      <c r="R102" s="59"/>
      <c r="S102" s="62"/>
      <c r="T102" s="59"/>
      <c r="U102" s="62"/>
      <c r="V102" s="59"/>
      <c r="W102" s="59"/>
      <c r="X102" s="59"/>
      <c r="Y102" s="59"/>
      <c r="Z102" s="59"/>
      <c r="AA102" s="59">
        <v>100</v>
      </c>
      <c r="AB102" s="59"/>
      <c r="AC102" s="59">
        <v>3</v>
      </c>
      <c r="AD102" s="59"/>
      <c r="AE102" s="59">
        <f t="shared" si="2"/>
        <v>5313</v>
      </c>
      <c r="AF102" s="59"/>
    </row>
    <row r="103" spans="1:33" ht="31.5" x14ac:dyDescent="0.25">
      <c r="A103" s="27">
        <v>107</v>
      </c>
      <c r="B103" s="12" t="s">
        <v>53</v>
      </c>
      <c r="C103" s="14" t="s">
        <v>155</v>
      </c>
      <c r="D103" s="30"/>
      <c r="E103" s="34">
        <v>50</v>
      </c>
      <c r="F103" s="30"/>
      <c r="G103" s="34"/>
      <c r="H103" s="47"/>
      <c r="I103" s="51">
        <v>200</v>
      </c>
      <c r="K103" s="49">
        <v>10</v>
      </c>
      <c r="L103" s="34"/>
      <c r="M103" s="44">
        <v>5000</v>
      </c>
      <c r="N103" s="30"/>
      <c r="O103" s="34">
        <v>150</v>
      </c>
      <c r="P103" s="34"/>
      <c r="Q103" s="30">
        <v>12</v>
      </c>
      <c r="R103" s="30"/>
      <c r="S103" s="45"/>
      <c r="T103" s="30"/>
      <c r="U103" s="45"/>
      <c r="V103" s="30"/>
      <c r="W103" s="34"/>
      <c r="X103" s="30"/>
      <c r="Y103" s="34">
        <v>20</v>
      </c>
      <c r="Z103" s="30"/>
      <c r="AA103" s="30">
        <v>100</v>
      </c>
      <c r="AB103" s="30"/>
      <c r="AC103" s="53">
        <v>5</v>
      </c>
      <c r="AD103" s="53"/>
      <c r="AE103" s="30">
        <f t="shared" si="2"/>
        <v>5547</v>
      </c>
      <c r="AF103" s="30"/>
      <c r="AG103" s="54">
        <v>1360</v>
      </c>
    </row>
    <row r="104" spans="1:33" ht="31.5" x14ac:dyDescent="0.25">
      <c r="A104" s="27">
        <v>108</v>
      </c>
      <c r="B104" s="15" t="s">
        <v>54</v>
      </c>
      <c r="C104" s="14" t="s">
        <v>155</v>
      </c>
      <c r="D104" s="30"/>
      <c r="E104" s="34">
        <v>10</v>
      </c>
      <c r="F104" s="30"/>
      <c r="G104" s="34"/>
      <c r="H104" s="47"/>
      <c r="I104" s="51">
        <v>5</v>
      </c>
      <c r="K104" s="49">
        <v>2</v>
      </c>
      <c r="L104" s="34"/>
      <c r="M104" s="34">
        <v>100</v>
      </c>
      <c r="N104" s="30"/>
      <c r="O104" s="34"/>
      <c r="P104" s="34"/>
      <c r="Q104" s="30"/>
      <c r="R104" s="30"/>
      <c r="S104" s="45"/>
      <c r="T104" s="30"/>
      <c r="U104" s="45"/>
      <c r="V104" s="30"/>
      <c r="W104" s="34"/>
      <c r="X104" s="30"/>
      <c r="Y104" s="34">
        <v>5</v>
      </c>
      <c r="Z104" s="30"/>
      <c r="AA104" s="30">
        <v>6</v>
      </c>
      <c r="AB104" s="30"/>
      <c r="AC104" s="53">
        <v>5</v>
      </c>
      <c r="AD104" s="53"/>
      <c r="AE104" s="30">
        <f t="shared" si="2"/>
        <v>133</v>
      </c>
      <c r="AF104" s="30"/>
      <c r="AG104" s="54">
        <v>30</v>
      </c>
    </row>
    <row r="105" spans="1:33" ht="15.75" x14ac:dyDescent="0.25">
      <c r="A105" s="27">
        <v>109</v>
      </c>
      <c r="B105" s="11" t="s">
        <v>167</v>
      </c>
      <c r="C105" s="14" t="s">
        <v>155</v>
      </c>
      <c r="D105" s="30"/>
      <c r="E105" s="34">
        <v>15</v>
      </c>
      <c r="F105" s="30"/>
      <c r="G105" s="34">
        <v>5</v>
      </c>
      <c r="H105" s="47"/>
      <c r="I105" s="51">
        <v>10</v>
      </c>
      <c r="K105" s="49"/>
      <c r="L105" s="34"/>
      <c r="M105" s="34">
        <v>150</v>
      </c>
      <c r="N105" s="30"/>
      <c r="O105" s="34"/>
      <c r="P105" s="34"/>
      <c r="Q105" s="30">
        <v>1</v>
      </c>
      <c r="R105" s="30"/>
      <c r="S105" s="45">
        <v>5</v>
      </c>
      <c r="T105" s="30"/>
      <c r="U105" s="45"/>
      <c r="V105" s="30"/>
      <c r="W105" s="34"/>
      <c r="X105" s="30"/>
      <c r="Y105" s="34">
        <v>2</v>
      </c>
      <c r="Z105" s="30"/>
      <c r="AA105" s="30">
        <v>6</v>
      </c>
      <c r="AB105" s="30"/>
      <c r="AC105" s="53"/>
      <c r="AD105" s="53"/>
      <c r="AE105" s="30">
        <f t="shared" si="2"/>
        <v>194</v>
      </c>
      <c r="AF105" s="30"/>
      <c r="AG105" s="54">
        <v>63</v>
      </c>
    </row>
    <row r="106" spans="1:33" ht="16.5" thickBot="1" x14ac:dyDescent="0.3">
      <c r="A106" s="27">
        <v>110</v>
      </c>
      <c r="B106" s="89" t="s">
        <v>15</v>
      </c>
      <c r="C106" s="14" t="s">
        <v>155</v>
      </c>
      <c r="D106" s="30"/>
      <c r="E106" s="34">
        <v>15</v>
      </c>
      <c r="F106" s="30"/>
      <c r="G106" s="34">
        <v>10</v>
      </c>
      <c r="H106" s="47"/>
      <c r="I106" s="51">
        <v>10</v>
      </c>
      <c r="K106" s="49"/>
      <c r="L106" s="34"/>
      <c r="M106" s="34">
        <v>500</v>
      </c>
      <c r="N106" s="30"/>
      <c r="O106" s="34"/>
      <c r="P106" s="34"/>
      <c r="Q106" s="30">
        <v>1</v>
      </c>
      <c r="R106" s="30"/>
      <c r="S106" s="45">
        <v>2</v>
      </c>
      <c r="T106" s="30"/>
      <c r="U106" s="45"/>
      <c r="V106" s="30"/>
      <c r="W106" s="34"/>
      <c r="X106" s="30"/>
      <c r="Y106" s="34">
        <v>2</v>
      </c>
      <c r="Z106" s="30"/>
      <c r="AA106" s="30">
        <v>6</v>
      </c>
      <c r="AB106" s="30"/>
      <c r="AC106" s="53"/>
      <c r="AD106" s="53"/>
      <c r="AE106" s="30">
        <f t="shared" si="2"/>
        <v>546</v>
      </c>
      <c r="AF106" s="30"/>
      <c r="AG106" s="54">
        <v>34</v>
      </c>
    </row>
    <row r="107" spans="1:33" ht="16.5" thickBot="1" x14ac:dyDescent="0.3">
      <c r="A107" s="27">
        <v>111</v>
      </c>
      <c r="B107" s="88" t="s">
        <v>105</v>
      </c>
      <c r="C107" s="14" t="s">
        <v>155</v>
      </c>
      <c r="D107" s="30"/>
      <c r="E107" s="34">
        <v>15</v>
      </c>
      <c r="F107" s="30"/>
      <c r="G107" s="34">
        <v>10</v>
      </c>
      <c r="H107" s="47"/>
      <c r="I107" s="51">
        <v>10</v>
      </c>
      <c r="K107" s="49"/>
      <c r="L107" s="34"/>
      <c r="M107" s="34">
        <v>200</v>
      </c>
      <c r="N107" s="30"/>
      <c r="O107" s="34"/>
      <c r="P107" s="34"/>
      <c r="Q107" s="30">
        <v>2</v>
      </c>
      <c r="R107" s="30"/>
      <c r="S107" s="45">
        <v>1</v>
      </c>
      <c r="T107" s="30"/>
      <c r="U107" s="45"/>
      <c r="V107" s="30"/>
      <c r="W107" s="34"/>
      <c r="X107" s="30"/>
      <c r="Y107" s="34">
        <v>2</v>
      </c>
      <c r="Z107" s="30"/>
      <c r="AA107" s="30">
        <v>6</v>
      </c>
      <c r="AB107" s="30"/>
      <c r="AC107" s="53"/>
      <c r="AD107" s="53"/>
      <c r="AE107" s="30">
        <f t="shared" si="2"/>
        <v>246</v>
      </c>
      <c r="AF107" s="30"/>
      <c r="AG107" s="54">
        <v>32</v>
      </c>
    </row>
    <row r="108" spans="1:33" ht="16.5" thickBot="1" x14ac:dyDescent="0.3">
      <c r="A108" s="27">
        <v>112</v>
      </c>
      <c r="B108" s="86" t="s">
        <v>16</v>
      </c>
      <c r="C108" s="14" t="s">
        <v>155</v>
      </c>
      <c r="D108" s="30"/>
      <c r="E108" s="34">
        <v>30</v>
      </c>
      <c r="F108" s="30"/>
      <c r="G108" s="34">
        <v>5</v>
      </c>
      <c r="H108" s="47"/>
      <c r="I108" s="51">
        <v>10</v>
      </c>
      <c r="K108" s="49"/>
      <c r="L108" s="34"/>
      <c r="M108" s="34">
        <v>50</v>
      </c>
      <c r="N108" s="30"/>
      <c r="O108" s="34"/>
      <c r="P108" s="34"/>
      <c r="Q108" s="30"/>
      <c r="R108" s="30"/>
      <c r="S108" s="45">
        <v>10</v>
      </c>
      <c r="T108" s="30"/>
      <c r="U108" s="45"/>
      <c r="V108" s="30"/>
      <c r="W108" s="34"/>
      <c r="X108" s="30"/>
      <c r="Y108" s="34">
        <v>2</v>
      </c>
      <c r="Z108" s="30"/>
      <c r="AA108" s="30">
        <v>6</v>
      </c>
      <c r="AB108" s="30"/>
      <c r="AC108" s="53"/>
      <c r="AD108" s="53"/>
      <c r="AE108" s="30">
        <f t="shared" si="2"/>
        <v>113</v>
      </c>
      <c r="AF108" s="30"/>
      <c r="AG108" s="54">
        <v>34</v>
      </c>
    </row>
    <row r="109" spans="1:33" ht="31.5" x14ac:dyDescent="0.25">
      <c r="A109" s="27">
        <v>113</v>
      </c>
      <c r="B109" s="11" t="s">
        <v>17</v>
      </c>
      <c r="C109" s="14" t="s">
        <v>155</v>
      </c>
      <c r="D109" s="30"/>
      <c r="E109" s="34">
        <v>10</v>
      </c>
      <c r="F109" s="30"/>
      <c r="G109" s="34">
        <v>10</v>
      </c>
      <c r="H109" s="47"/>
      <c r="I109" s="51">
        <v>5</v>
      </c>
      <c r="K109" s="49"/>
      <c r="L109" s="34"/>
      <c r="M109" s="34">
        <v>0</v>
      </c>
      <c r="N109" s="30"/>
      <c r="O109" s="34">
        <v>5</v>
      </c>
      <c r="P109" s="34"/>
      <c r="Q109" s="30">
        <v>5</v>
      </c>
      <c r="R109" s="30"/>
      <c r="S109" s="45">
        <v>10</v>
      </c>
      <c r="T109" s="30"/>
      <c r="U109" s="45">
        <v>5</v>
      </c>
      <c r="V109" s="30"/>
      <c r="W109" s="34"/>
      <c r="X109" s="30"/>
      <c r="Y109" s="34">
        <v>2</v>
      </c>
      <c r="Z109" s="30"/>
      <c r="AA109" s="30">
        <v>6</v>
      </c>
      <c r="AB109" s="30"/>
      <c r="AC109" s="53"/>
      <c r="AD109" s="53"/>
      <c r="AE109" s="30">
        <f t="shared" si="2"/>
        <v>58</v>
      </c>
      <c r="AF109" s="30"/>
      <c r="AG109" s="54">
        <v>35</v>
      </c>
    </row>
    <row r="110" spans="1:33" ht="47.25" x14ac:dyDescent="0.25">
      <c r="A110" s="27">
        <v>117</v>
      </c>
      <c r="B110" s="10" t="s">
        <v>241</v>
      </c>
      <c r="C110" s="16" t="s">
        <v>239</v>
      </c>
      <c r="D110" s="16"/>
      <c r="E110" s="50">
        <v>1</v>
      </c>
      <c r="F110" s="16"/>
      <c r="G110" s="50"/>
      <c r="H110" s="48"/>
      <c r="I110" s="52">
        <v>5</v>
      </c>
      <c r="K110" s="49"/>
      <c r="L110" s="34"/>
      <c r="M110" s="34">
        <v>5</v>
      </c>
      <c r="N110" s="30"/>
      <c r="O110" s="34"/>
      <c r="P110" s="34"/>
      <c r="Q110" s="30"/>
      <c r="R110" s="30"/>
      <c r="S110" s="45"/>
      <c r="T110" s="30"/>
      <c r="U110" s="45"/>
      <c r="V110" s="30"/>
      <c r="W110" s="34">
        <v>200</v>
      </c>
      <c r="X110" s="30"/>
      <c r="Y110" s="34"/>
      <c r="Z110" s="30"/>
      <c r="AA110" s="30">
        <v>2</v>
      </c>
      <c r="AB110" s="30"/>
      <c r="AC110" s="53"/>
      <c r="AD110" s="53"/>
      <c r="AE110" s="30">
        <f t="shared" si="2"/>
        <v>213</v>
      </c>
      <c r="AF110" s="30"/>
      <c r="AG110" s="90">
        <v>60</v>
      </c>
    </row>
    <row r="111" spans="1:33" ht="94.5" x14ac:dyDescent="0.25">
      <c r="A111" s="27">
        <v>118</v>
      </c>
      <c r="B111" s="37" t="s">
        <v>179</v>
      </c>
      <c r="C111" s="14" t="s">
        <v>155</v>
      </c>
      <c r="D111" s="30"/>
      <c r="E111" s="34"/>
      <c r="F111" s="30"/>
      <c r="G111" s="34"/>
      <c r="H111" s="47"/>
      <c r="I111" s="51">
        <v>30</v>
      </c>
      <c r="K111" s="49"/>
      <c r="L111" s="34"/>
      <c r="M111" s="34">
        <v>0</v>
      </c>
      <c r="N111" s="30"/>
      <c r="O111" s="34"/>
      <c r="P111" s="34"/>
      <c r="Q111" s="30"/>
      <c r="R111" s="30"/>
      <c r="S111" s="45"/>
      <c r="T111" s="30"/>
      <c r="U111" s="45"/>
      <c r="V111" s="30"/>
      <c r="W111" s="34"/>
      <c r="X111" s="30"/>
      <c r="Y111" s="34"/>
      <c r="Z111" s="30"/>
      <c r="AA111" s="30"/>
      <c r="AB111" s="30"/>
      <c r="AC111" s="53"/>
      <c r="AD111" s="53"/>
      <c r="AE111" s="30">
        <f t="shared" si="2"/>
        <v>30</v>
      </c>
      <c r="AF111" s="30"/>
    </row>
    <row r="112" spans="1:33" ht="94.5" x14ac:dyDescent="0.25">
      <c r="A112" s="27">
        <v>119</v>
      </c>
      <c r="B112" s="37" t="s">
        <v>180</v>
      </c>
      <c r="C112" s="14" t="s">
        <v>155</v>
      </c>
      <c r="D112" s="30"/>
      <c r="E112" s="34"/>
      <c r="F112" s="30"/>
      <c r="G112" s="34"/>
      <c r="H112" s="47"/>
      <c r="I112" s="51">
        <v>30</v>
      </c>
      <c r="K112" s="49"/>
      <c r="L112" s="34"/>
      <c r="M112" s="34">
        <v>0</v>
      </c>
      <c r="N112" s="30"/>
      <c r="O112" s="34"/>
      <c r="P112" s="34"/>
      <c r="Q112" s="30"/>
      <c r="R112" s="30"/>
      <c r="S112" s="45"/>
      <c r="T112" s="30"/>
      <c r="U112" s="45"/>
      <c r="V112" s="30"/>
      <c r="W112" s="34"/>
      <c r="X112" s="30"/>
      <c r="Y112" s="34"/>
      <c r="Z112" s="30"/>
      <c r="AA112" s="30"/>
      <c r="AB112" s="30"/>
      <c r="AC112" s="53"/>
      <c r="AD112" s="53"/>
      <c r="AE112" s="30">
        <f t="shared" si="2"/>
        <v>30</v>
      </c>
      <c r="AF112" s="30"/>
    </row>
    <row r="113" spans="1:32" ht="126" x14ac:dyDescent="0.25">
      <c r="A113" s="27">
        <v>120</v>
      </c>
      <c r="B113" s="37" t="s">
        <v>178</v>
      </c>
      <c r="C113" s="14" t="s">
        <v>155</v>
      </c>
      <c r="D113" s="30"/>
      <c r="E113" s="34"/>
      <c r="F113" s="30"/>
      <c r="G113" s="34"/>
      <c r="H113" s="47"/>
      <c r="I113" s="51">
        <v>100</v>
      </c>
      <c r="K113" s="49"/>
      <c r="L113" s="34"/>
      <c r="M113" s="34">
        <v>0</v>
      </c>
      <c r="N113" s="30"/>
      <c r="O113" s="34"/>
      <c r="P113" s="34"/>
      <c r="Q113" s="30"/>
      <c r="R113" s="30"/>
      <c r="S113" s="45"/>
      <c r="T113" s="30"/>
      <c r="U113" s="45"/>
      <c r="V113" s="30"/>
      <c r="W113" s="34"/>
      <c r="X113" s="30"/>
      <c r="Y113" s="34"/>
      <c r="Z113" s="30"/>
      <c r="AA113" s="30"/>
      <c r="AB113" s="30"/>
      <c r="AC113" s="53"/>
      <c r="AD113" s="53"/>
      <c r="AE113" s="30">
        <f t="shared" si="2"/>
        <v>100</v>
      </c>
      <c r="AF113" s="30"/>
    </row>
    <row r="114" spans="1:32" ht="126" x14ac:dyDescent="0.25">
      <c r="A114" s="27">
        <v>121</v>
      </c>
      <c r="B114" s="11" t="s">
        <v>181</v>
      </c>
      <c r="C114" s="14" t="s">
        <v>155</v>
      </c>
      <c r="D114" s="30"/>
      <c r="E114" s="34"/>
      <c r="F114" s="30"/>
      <c r="G114" s="34"/>
      <c r="H114" s="47"/>
      <c r="I114" s="51">
        <v>100</v>
      </c>
      <c r="K114" s="49"/>
      <c r="L114" s="34"/>
      <c r="M114" s="34">
        <v>0</v>
      </c>
      <c r="N114" s="30"/>
      <c r="O114" s="34"/>
      <c r="P114" s="34"/>
      <c r="Q114" s="30"/>
      <c r="R114" s="30"/>
      <c r="S114" s="45"/>
      <c r="T114" s="30"/>
      <c r="U114" s="45"/>
      <c r="V114" s="30"/>
      <c r="W114" s="34"/>
      <c r="X114" s="30"/>
      <c r="Y114" s="34"/>
      <c r="Z114" s="30"/>
      <c r="AA114" s="30"/>
      <c r="AB114" s="30"/>
      <c r="AC114" s="53"/>
      <c r="AD114" s="53"/>
      <c r="AE114" s="30">
        <f t="shared" si="2"/>
        <v>100</v>
      </c>
      <c r="AF114" s="30"/>
    </row>
    <row r="115" spans="1:32" ht="78.75" x14ac:dyDescent="0.25">
      <c r="A115" s="27">
        <v>122</v>
      </c>
      <c r="B115" s="87" t="s">
        <v>164</v>
      </c>
      <c r="C115" s="14" t="s">
        <v>219</v>
      </c>
      <c r="D115" s="30"/>
      <c r="E115" s="34">
        <v>50</v>
      </c>
      <c r="F115" s="30"/>
      <c r="G115" s="34"/>
      <c r="H115" s="47"/>
      <c r="I115" s="51">
        <v>6</v>
      </c>
      <c r="K115" s="49"/>
      <c r="L115" s="34"/>
      <c r="M115" s="34">
        <v>50</v>
      </c>
      <c r="N115" s="30"/>
      <c r="O115" s="34">
        <v>25</v>
      </c>
      <c r="P115" s="34"/>
      <c r="Q115" s="30"/>
      <c r="R115" s="30"/>
      <c r="S115" s="45">
        <v>2</v>
      </c>
      <c r="T115" s="30"/>
      <c r="U115" s="45"/>
      <c r="V115" s="30"/>
      <c r="W115" s="34"/>
      <c r="X115" s="30"/>
      <c r="Y115" s="34">
        <v>5</v>
      </c>
      <c r="Z115" s="30"/>
      <c r="AA115" s="30">
        <v>10</v>
      </c>
      <c r="AB115" s="30"/>
      <c r="AC115" s="53">
        <v>2</v>
      </c>
      <c r="AD115" s="53"/>
      <c r="AE115" s="30">
        <f t="shared" si="2"/>
        <v>150</v>
      </c>
      <c r="AF115" s="30"/>
    </row>
    <row r="116" spans="1:32" ht="110.25" x14ac:dyDescent="0.25">
      <c r="A116" s="27">
        <v>123</v>
      </c>
      <c r="B116" s="10" t="s">
        <v>193</v>
      </c>
      <c r="C116" s="14" t="s">
        <v>215</v>
      </c>
      <c r="D116" s="30"/>
      <c r="E116" s="34"/>
      <c r="F116" s="30"/>
      <c r="G116" s="34"/>
      <c r="H116" s="47"/>
      <c r="I116" s="51">
        <v>20</v>
      </c>
      <c r="K116" s="49"/>
      <c r="L116" s="34"/>
      <c r="M116" s="34">
        <v>500</v>
      </c>
      <c r="N116" s="30"/>
      <c r="O116" s="34"/>
      <c r="P116" s="34"/>
      <c r="Q116" s="30"/>
      <c r="R116" s="30"/>
      <c r="S116" s="45"/>
      <c r="T116" s="30"/>
      <c r="U116" s="45"/>
      <c r="V116" s="30"/>
      <c r="W116" s="34"/>
      <c r="X116" s="30"/>
      <c r="Y116" s="34"/>
      <c r="Z116" s="30"/>
      <c r="AA116" s="30">
        <v>20</v>
      </c>
      <c r="AB116" s="30"/>
      <c r="AC116" s="53">
        <v>2</v>
      </c>
      <c r="AD116" s="53"/>
      <c r="AE116" s="30">
        <f t="shared" si="2"/>
        <v>542</v>
      </c>
      <c r="AF116" s="30"/>
    </row>
    <row r="117" spans="1:32" ht="78.75" x14ac:dyDescent="0.25">
      <c r="A117" s="27">
        <v>124</v>
      </c>
      <c r="B117" s="15" t="s">
        <v>56</v>
      </c>
      <c r="C117" s="14" t="s">
        <v>155</v>
      </c>
      <c r="D117" s="30"/>
      <c r="E117" s="34"/>
      <c r="F117" s="30"/>
      <c r="G117" s="34"/>
      <c r="H117" s="47"/>
      <c r="I117" s="51">
        <v>50</v>
      </c>
      <c r="K117" s="49"/>
      <c r="L117" s="34"/>
      <c r="M117" s="44">
        <v>5000</v>
      </c>
      <c r="N117" s="30"/>
      <c r="O117" s="34"/>
      <c r="P117" s="34"/>
      <c r="Q117" s="30"/>
      <c r="R117" s="30"/>
      <c r="S117" s="45"/>
      <c r="T117" s="30"/>
      <c r="U117" s="45"/>
      <c r="V117" s="30"/>
      <c r="W117" s="34"/>
      <c r="X117" s="30"/>
      <c r="Y117" s="34"/>
      <c r="Z117" s="30"/>
      <c r="AA117" s="30">
        <v>30</v>
      </c>
      <c r="AB117" s="30"/>
      <c r="AC117" s="53"/>
      <c r="AD117" s="53"/>
      <c r="AE117" s="30">
        <f t="shared" si="2"/>
        <v>5080</v>
      </c>
      <c r="AF117" s="30"/>
    </row>
    <row r="118" spans="1:32" ht="47.25" x14ac:dyDescent="0.25">
      <c r="A118" s="27">
        <v>125</v>
      </c>
      <c r="B118" s="17" t="s">
        <v>177</v>
      </c>
      <c r="C118" s="14" t="s">
        <v>155</v>
      </c>
      <c r="D118" s="30"/>
      <c r="E118" s="34"/>
      <c r="F118" s="30"/>
      <c r="G118" s="34"/>
      <c r="H118" s="47"/>
      <c r="I118" s="51">
        <v>50</v>
      </c>
      <c r="K118" s="49"/>
      <c r="L118" s="34"/>
      <c r="M118" s="34">
        <v>500</v>
      </c>
      <c r="N118" s="30"/>
      <c r="O118" s="34"/>
      <c r="P118" s="34"/>
      <c r="Q118" s="30"/>
      <c r="R118" s="30"/>
      <c r="S118" s="45"/>
      <c r="T118" s="30"/>
      <c r="U118" s="45"/>
      <c r="V118" s="30"/>
      <c r="W118" s="34"/>
      <c r="X118" s="30"/>
      <c r="Y118" s="34">
        <v>10</v>
      </c>
      <c r="Z118" s="30"/>
      <c r="AA118" s="30">
        <v>100</v>
      </c>
      <c r="AB118" s="30"/>
      <c r="AC118" s="53"/>
      <c r="AD118" s="53"/>
      <c r="AE118" s="30">
        <f t="shared" si="2"/>
        <v>660</v>
      </c>
      <c r="AF118" s="30"/>
    </row>
    <row r="119" spans="1:32" ht="63" x14ac:dyDescent="0.25">
      <c r="A119" s="27">
        <v>126</v>
      </c>
      <c r="B119" s="10" t="s">
        <v>220</v>
      </c>
      <c r="C119" s="28" t="s">
        <v>215</v>
      </c>
      <c r="D119" s="30"/>
      <c r="E119" s="34"/>
      <c r="F119" s="30"/>
      <c r="G119" s="34"/>
      <c r="H119" s="47"/>
      <c r="I119" s="51">
        <v>100</v>
      </c>
      <c r="K119" s="49"/>
      <c r="L119" s="34"/>
      <c r="M119" s="44">
        <v>1500</v>
      </c>
      <c r="N119" s="30"/>
      <c r="O119" s="34"/>
      <c r="P119" s="34"/>
      <c r="Q119" s="30"/>
      <c r="R119" s="30"/>
      <c r="S119" s="45"/>
      <c r="T119" s="30"/>
      <c r="U119" s="45"/>
      <c r="V119" s="30"/>
      <c r="W119" s="34"/>
      <c r="X119" s="30"/>
      <c r="Y119" s="34"/>
      <c r="Z119" s="30"/>
      <c r="AA119" s="30"/>
      <c r="AB119" s="30"/>
      <c r="AC119" s="53"/>
      <c r="AD119" s="53"/>
      <c r="AE119" s="30">
        <f t="shared" si="2"/>
        <v>1600</v>
      </c>
      <c r="AF119" s="30"/>
    </row>
    <row r="120" spans="1:32" ht="31.5" x14ac:dyDescent="0.25">
      <c r="A120" s="27">
        <v>127</v>
      </c>
      <c r="B120" s="10" t="s">
        <v>57</v>
      </c>
      <c r="C120" s="14" t="s">
        <v>155</v>
      </c>
      <c r="D120" s="30"/>
      <c r="E120" s="34"/>
      <c r="F120" s="30"/>
      <c r="G120" s="34"/>
      <c r="H120" s="47"/>
      <c r="I120" s="51">
        <v>300</v>
      </c>
      <c r="K120" s="49"/>
      <c r="L120" s="34"/>
      <c r="M120" s="44">
        <v>5000</v>
      </c>
      <c r="N120" s="30"/>
      <c r="O120" s="34"/>
      <c r="P120" s="34"/>
      <c r="Q120" s="30"/>
      <c r="R120" s="30"/>
      <c r="S120" s="45"/>
      <c r="T120" s="30"/>
      <c r="U120" s="45"/>
      <c r="V120" s="30"/>
      <c r="W120" s="34"/>
      <c r="X120" s="30"/>
      <c r="Y120" s="34">
        <v>50</v>
      </c>
      <c r="Z120" s="30"/>
      <c r="AA120" s="30">
        <v>200</v>
      </c>
      <c r="AB120" s="30"/>
      <c r="AC120" s="53"/>
      <c r="AD120" s="53"/>
      <c r="AE120" s="30">
        <f t="shared" si="2"/>
        <v>5550</v>
      </c>
      <c r="AF120" s="30"/>
    </row>
    <row r="121" spans="1:32" ht="78.75" x14ac:dyDescent="0.25">
      <c r="A121" s="27">
        <v>128</v>
      </c>
      <c r="B121" s="37" t="s">
        <v>196</v>
      </c>
      <c r="C121" s="27" t="s">
        <v>155</v>
      </c>
      <c r="D121" s="30"/>
      <c r="E121" s="34"/>
      <c r="F121" s="30"/>
      <c r="G121" s="34"/>
      <c r="H121" s="47"/>
      <c r="I121" s="51">
        <v>100</v>
      </c>
      <c r="K121" s="49"/>
      <c r="L121" s="34"/>
      <c r="M121" s="34">
        <v>500</v>
      </c>
      <c r="N121" s="30"/>
      <c r="O121" s="34"/>
      <c r="P121" s="34"/>
      <c r="Q121" s="30"/>
      <c r="R121" s="30"/>
      <c r="S121" s="45"/>
      <c r="T121" s="30"/>
      <c r="U121" s="45"/>
      <c r="V121" s="30"/>
      <c r="W121" s="34"/>
      <c r="X121" s="30"/>
      <c r="Y121" s="34"/>
      <c r="Z121" s="30"/>
      <c r="AA121" s="30"/>
      <c r="AB121" s="30"/>
      <c r="AC121" s="53"/>
      <c r="AD121" s="53"/>
      <c r="AE121" s="30">
        <f t="shared" si="2"/>
        <v>600</v>
      </c>
      <c r="AF121" s="30"/>
    </row>
    <row r="122" spans="1:32" ht="31.5" x14ac:dyDescent="0.25">
      <c r="A122" s="27">
        <v>129</v>
      </c>
      <c r="B122" s="11" t="s">
        <v>18</v>
      </c>
      <c r="C122" s="14" t="s">
        <v>155</v>
      </c>
      <c r="D122" s="30"/>
      <c r="E122" s="34"/>
      <c r="F122" s="30"/>
      <c r="G122" s="34"/>
      <c r="H122" s="47"/>
      <c r="I122" s="51">
        <v>50</v>
      </c>
      <c r="K122" s="49">
        <v>2</v>
      </c>
      <c r="L122" s="34"/>
      <c r="M122" s="34">
        <v>200</v>
      </c>
      <c r="N122" s="30"/>
      <c r="O122" s="34"/>
      <c r="P122" s="34"/>
      <c r="Q122" s="30"/>
      <c r="R122" s="30"/>
      <c r="S122" s="45"/>
      <c r="T122" s="30"/>
      <c r="U122" s="45">
        <v>10</v>
      </c>
      <c r="V122" s="30"/>
      <c r="W122" s="34"/>
      <c r="X122" s="30"/>
      <c r="Y122" s="34">
        <v>50</v>
      </c>
      <c r="Z122" s="30"/>
      <c r="AA122" s="30"/>
      <c r="AB122" s="30"/>
      <c r="AC122" s="53"/>
      <c r="AD122" s="53"/>
      <c r="AE122" s="30">
        <f t="shared" si="2"/>
        <v>312</v>
      </c>
      <c r="AF122" s="30"/>
    </row>
    <row r="123" spans="1:32" ht="47.25" x14ac:dyDescent="0.25">
      <c r="A123" s="27">
        <v>130</v>
      </c>
      <c r="B123" s="15" t="s">
        <v>58</v>
      </c>
      <c r="C123" s="14" t="s">
        <v>189</v>
      </c>
      <c r="D123" s="30"/>
      <c r="E123" s="34"/>
      <c r="F123" s="30"/>
      <c r="G123" s="34"/>
      <c r="H123" s="47"/>
      <c r="I123" s="51">
        <v>50</v>
      </c>
      <c r="K123" s="49"/>
      <c r="L123" s="34"/>
      <c r="M123" s="34">
        <v>200</v>
      </c>
      <c r="N123" s="30"/>
      <c r="O123" s="34"/>
      <c r="P123" s="34"/>
      <c r="Q123" s="30"/>
      <c r="R123" s="30"/>
      <c r="S123" s="45"/>
      <c r="T123" s="30"/>
      <c r="U123" s="45"/>
      <c r="V123" s="30"/>
      <c r="W123" s="34"/>
      <c r="X123" s="30"/>
      <c r="Y123" s="34"/>
      <c r="Z123" s="30"/>
      <c r="AA123" s="30">
        <v>5</v>
      </c>
      <c r="AB123" s="30"/>
      <c r="AC123" s="53"/>
      <c r="AD123" s="53"/>
      <c r="AE123" s="30">
        <f t="shared" si="2"/>
        <v>255</v>
      </c>
      <c r="AF123" s="30"/>
    </row>
    <row r="124" spans="1:32" ht="31.5" x14ac:dyDescent="0.25">
      <c r="A124" s="27">
        <v>131</v>
      </c>
      <c r="B124" s="10" t="s">
        <v>201</v>
      </c>
      <c r="C124" s="28" t="s">
        <v>155</v>
      </c>
      <c r="D124" s="30"/>
      <c r="E124" s="34"/>
      <c r="F124" s="30"/>
      <c r="G124" s="34"/>
      <c r="H124" s="47"/>
      <c r="I124" s="51">
        <v>50</v>
      </c>
      <c r="K124" s="49"/>
      <c r="L124" s="34"/>
      <c r="M124" s="34">
        <v>500</v>
      </c>
      <c r="N124" s="30"/>
      <c r="O124" s="34"/>
      <c r="P124" s="34"/>
      <c r="Q124" s="30"/>
      <c r="R124" s="30"/>
      <c r="S124" s="45"/>
      <c r="T124" s="30"/>
      <c r="U124" s="45"/>
      <c r="V124" s="30"/>
      <c r="W124" s="34"/>
      <c r="X124" s="30"/>
      <c r="Y124" s="34"/>
      <c r="Z124" s="30"/>
      <c r="AA124" s="30"/>
      <c r="AB124" s="30"/>
      <c r="AC124" s="53"/>
      <c r="AD124" s="53"/>
      <c r="AE124" s="30">
        <f t="shared" si="2"/>
        <v>550</v>
      </c>
      <c r="AF124" s="30"/>
    </row>
    <row r="125" spans="1:32" ht="409.5" x14ac:dyDescent="0.25">
      <c r="A125" s="27">
        <v>132</v>
      </c>
      <c r="B125" s="82" t="s">
        <v>266</v>
      </c>
      <c r="C125" s="14" t="s">
        <v>217</v>
      </c>
      <c r="D125" s="30"/>
      <c r="E125" s="44">
        <v>8000</v>
      </c>
      <c r="F125" s="30"/>
      <c r="G125" s="34">
        <v>50</v>
      </c>
      <c r="H125" s="47"/>
      <c r="I125" s="51">
        <v>500</v>
      </c>
      <c r="K125" s="49">
        <v>60</v>
      </c>
      <c r="L125" s="34"/>
      <c r="M125" s="44">
        <v>10000</v>
      </c>
      <c r="N125" s="30"/>
      <c r="O125" s="34">
        <v>1000</v>
      </c>
      <c r="P125" s="34"/>
      <c r="Q125" s="30">
        <v>100</v>
      </c>
      <c r="R125" s="30"/>
      <c r="S125" s="45">
        <v>50</v>
      </c>
      <c r="T125" s="30"/>
      <c r="U125" s="45">
        <v>50</v>
      </c>
      <c r="V125" s="30"/>
      <c r="W125" s="34">
        <v>50</v>
      </c>
      <c r="X125" s="30"/>
      <c r="Y125" s="34">
        <v>200</v>
      </c>
      <c r="Z125" s="30"/>
      <c r="AA125" s="30">
        <v>1000</v>
      </c>
      <c r="AB125" s="30"/>
      <c r="AC125" s="53">
        <v>50</v>
      </c>
      <c r="AD125" s="53"/>
      <c r="AE125" s="30">
        <f t="shared" si="2"/>
        <v>21110</v>
      </c>
      <c r="AF125" s="30"/>
    </row>
    <row r="126" spans="1:32" ht="47.25" x14ac:dyDescent="0.25">
      <c r="A126" s="27">
        <v>133</v>
      </c>
      <c r="B126" s="15" t="s">
        <v>59</v>
      </c>
      <c r="C126" s="14" t="s">
        <v>155</v>
      </c>
      <c r="D126" s="30"/>
      <c r="E126" s="34">
        <v>150</v>
      </c>
      <c r="F126" s="30"/>
      <c r="G126" s="34"/>
      <c r="H126" s="47"/>
      <c r="I126" s="51">
        <v>150</v>
      </c>
      <c r="K126" s="49"/>
      <c r="L126" s="34"/>
      <c r="M126" s="34">
        <v>500</v>
      </c>
      <c r="N126" s="30"/>
      <c r="O126" s="34">
        <v>30</v>
      </c>
      <c r="P126" s="34"/>
      <c r="Q126" s="30">
        <v>500</v>
      </c>
      <c r="R126" s="30"/>
      <c r="S126" s="45">
        <v>10</v>
      </c>
      <c r="T126" s="30"/>
      <c r="U126" s="45"/>
      <c r="V126" s="30"/>
      <c r="W126" s="34"/>
      <c r="X126" s="30"/>
      <c r="Y126" s="34">
        <v>10</v>
      </c>
      <c r="Z126" s="30"/>
      <c r="AA126" s="30">
        <v>500</v>
      </c>
      <c r="AB126" s="30"/>
      <c r="AC126" s="53">
        <v>20</v>
      </c>
      <c r="AD126" s="53"/>
      <c r="AE126" s="30">
        <f t="shared" si="2"/>
        <v>1870</v>
      </c>
      <c r="AF126" s="30"/>
    </row>
    <row r="127" spans="1:32" ht="31.5" x14ac:dyDescent="0.25">
      <c r="A127" s="27">
        <v>134</v>
      </c>
      <c r="B127" s="15" t="s">
        <v>60</v>
      </c>
      <c r="C127" s="14" t="s">
        <v>155</v>
      </c>
      <c r="D127" s="30"/>
      <c r="E127" s="34">
        <v>50</v>
      </c>
      <c r="F127" s="30"/>
      <c r="G127" s="34">
        <v>50</v>
      </c>
      <c r="H127" s="47"/>
      <c r="I127" s="51">
        <v>150</v>
      </c>
      <c r="K127" s="49">
        <v>3</v>
      </c>
      <c r="L127" s="34"/>
      <c r="M127" s="34">
        <v>500</v>
      </c>
      <c r="N127" s="30"/>
      <c r="O127" s="34">
        <v>30</v>
      </c>
      <c r="P127" s="34"/>
      <c r="Q127" s="30">
        <v>12</v>
      </c>
      <c r="R127" s="30"/>
      <c r="S127" s="45">
        <v>5</v>
      </c>
      <c r="T127" s="30"/>
      <c r="U127" s="45"/>
      <c r="V127" s="30"/>
      <c r="W127" s="34">
        <v>50</v>
      </c>
      <c r="X127" s="30"/>
      <c r="Y127" s="34">
        <v>10</v>
      </c>
      <c r="Z127" s="30"/>
      <c r="AA127" s="30">
        <v>300</v>
      </c>
      <c r="AB127" s="30"/>
      <c r="AC127" s="53"/>
      <c r="AD127" s="53"/>
      <c r="AE127" s="30">
        <f t="shared" si="2"/>
        <v>1160</v>
      </c>
      <c r="AF127" s="30"/>
    </row>
    <row r="128" spans="1:32" ht="126" x14ac:dyDescent="0.25">
      <c r="A128" s="27">
        <v>135</v>
      </c>
      <c r="B128" s="11" t="s">
        <v>115</v>
      </c>
      <c r="C128" s="14" t="s">
        <v>155</v>
      </c>
      <c r="D128" s="30"/>
      <c r="E128" s="34">
        <v>50</v>
      </c>
      <c r="F128" s="30"/>
      <c r="G128" s="34"/>
      <c r="H128" s="47"/>
      <c r="I128" s="51">
        <v>100</v>
      </c>
      <c r="K128" s="49"/>
      <c r="L128" s="34"/>
      <c r="M128" s="34">
        <v>100</v>
      </c>
      <c r="N128" s="30"/>
      <c r="O128" s="34">
        <v>1000</v>
      </c>
      <c r="P128" s="34"/>
      <c r="Q128" s="30"/>
      <c r="R128" s="30"/>
      <c r="S128" s="45">
        <v>10</v>
      </c>
      <c r="T128" s="30"/>
      <c r="U128" s="45"/>
      <c r="V128" s="30"/>
      <c r="W128" s="34"/>
      <c r="X128" s="30"/>
      <c r="Y128" s="34">
        <v>10</v>
      </c>
      <c r="Z128" s="30"/>
      <c r="AA128" s="30">
        <v>100</v>
      </c>
      <c r="AB128" s="30"/>
      <c r="AC128" s="53"/>
      <c r="AD128" s="53"/>
      <c r="AE128" s="30">
        <f t="shared" si="2"/>
        <v>1370</v>
      </c>
      <c r="AF128" s="30"/>
    </row>
    <row r="129" spans="1:38" ht="141.75" x14ac:dyDescent="0.25">
      <c r="A129" s="27">
        <v>136</v>
      </c>
      <c r="B129" s="15" t="s">
        <v>61</v>
      </c>
      <c r="C129" s="14" t="s">
        <v>155</v>
      </c>
      <c r="D129" s="30"/>
      <c r="E129" s="34">
        <v>50</v>
      </c>
      <c r="F129" s="30"/>
      <c r="G129" s="34"/>
      <c r="H129" s="47"/>
      <c r="I129" s="51">
        <v>100</v>
      </c>
      <c r="K129" s="49"/>
      <c r="L129" s="34"/>
      <c r="M129" s="34">
        <v>100</v>
      </c>
      <c r="N129" s="30"/>
      <c r="O129" s="34">
        <v>300</v>
      </c>
      <c r="P129" s="34"/>
      <c r="Q129" s="30"/>
      <c r="R129" s="30"/>
      <c r="S129" s="45">
        <v>10</v>
      </c>
      <c r="T129" s="30"/>
      <c r="U129" s="45"/>
      <c r="V129" s="30"/>
      <c r="W129" s="34"/>
      <c r="X129" s="30"/>
      <c r="Y129" s="34">
        <v>10</v>
      </c>
      <c r="Z129" s="30"/>
      <c r="AA129" s="30">
        <v>100</v>
      </c>
      <c r="AB129" s="30"/>
      <c r="AC129" s="53"/>
      <c r="AD129" s="53"/>
      <c r="AE129" s="30">
        <f t="shared" ref="AE129:AE191" si="3">E129+G129+I129+K129+M129+O129+Q129+S129+U129+W129+Y129+AA129+AC129</f>
        <v>670</v>
      </c>
      <c r="AF129" s="30"/>
    </row>
    <row r="130" spans="1:38" ht="31.5" x14ac:dyDescent="0.25">
      <c r="A130" s="27">
        <v>137</v>
      </c>
      <c r="B130" s="11" t="s">
        <v>19</v>
      </c>
      <c r="C130" s="14" t="s">
        <v>155</v>
      </c>
      <c r="D130" s="30"/>
      <c r="E130" s="34">
        <v>20</v>
      </c>
      <c r="F130" s="30"/>
      <c r="G130" s="34"/>
      <c r="H130" s="47"/>
      <c r="I130" s="51">
        <v>20</v>
      </c>
      <c r="K130" s="49"/>
      <c r="L130" s="34"/>
      <c r="M130" s="34">
        <v>50</v>
      </c>
      <c r="N130" s="30"/>
      <c r="O130" s="34">
        <v>50</v>
      </c>
      <c r="P130" s="34"/>
      <c r="Q130" s="30">
        <v>1</v>
      </c>
      <c r="R130" s="30"/>
      <c r="S130" s="45">
        <v>1</v>
      </c>
      <c r="T130" s="30"/>
      <c r="U130" s="45">
        <v>10</v>
      </c>
      <c r="V130" s="30"/>
      <c r="W130" s="34"/>
      <c r="X130" s="30"/>
      <c r="Y130" s="34">
        <v>5</v>
      </c>
      <c r="Z130" s="30"/>
      <c r="AA130" s="30">
        <v>20</v>
      </c>
      <c r="AB130" s="30"/>
      <c r="AC130" s="53">
        <v>20</v>
      </c>
      <c r="AD130" s="53"/>
      <c r="AE130" s="30">
        <f t="shared" si="3"/>
        <v>197</v>
      </c>
      <c r="AF130" s="30"/>
    </row>
    <row r="131" spans="1:38" ht="47.25" x14ac:dyDescent="0.25">
      <c r="A131" s="27">
        <v>138</v>
      </c>
      <c r="B131" s="11" t="s">
        <v>118</v>
      </c>
      <c r="C131" s="14" t="s">
        <v>155</v>
      </c>
      <c r="D131" s="30"/>
      <c r="E131" s="34">
        <v>20</v>
      </c>
      <c r="F131" s="30"/>
      <c r="G131" s="34">
        <v>5</v>
      </c>
      <c r="H131" s="47"/>
      <c r="I131" s="51">
        <v>50</v>
      </c>
      <c r="K131" s="49"/>
      <c r="L131" s="34"/>
      <c r="M131" s="34">
        <v>50</v>
      </c>
      <c r="N131" s="30"/>
      <c r="O131" s="34">
        <v>20</v>
      </c>
      <c r="P131" s="34"/>
      <c r="Q131" s="30">
        <v>12</v>
      </c>
      <c r="R131" s="30"/>
      <c r="S131" s="45">
        <v>1</v>
      </c>
      <c r="T131" s="30"/>
      <c r="U131" s="45">
        <v>5</v>
      </c>
      <c r="V131" s="30"/>
      <c r="W131" s="34"/>
      <c r="X131" s="30"/>
      <c r="Y131" s="34">
        <v>5</v>
      </c>
      <c r="Z131" s="30"/>
      <c r="AA131" s="30">
        <v>50</v>
      </c>
      <c r="AB131" s="30"/>
      <c r="AC131" s="53"/>
      <c r="AD131" s="53"/>
      <c r="AE131" s="30">
        <f t="shared" si="3"/>
        <v>218</v>
      </c>
      <c r="AF131" s="30"/>
    </row>
    <row r="132" spans="1:38" ht="63" x14ac:dyDescent="0.25">
      <c r="A132" s="27">
        <v>139</v>
      </c>
      <c r="B132" s="15" t="s">
        <v>62</v>
      </c>
      <c r="C132" s="14" t="s">
        <v>155</v>
      </c>
      <c r="D132" s="30"/>
      <c r="E132" s="34">
        <v>50</v>
      </c>
      <c r="F132" s="30"/>
      <c r="G132" s="34"/>
      <c r="H132" s="47"/>
      <c r="I132" s="51">
        <v>50</v>
      </c>
      <c r="K132" s="49"/>
      <c r="L132" s="34"/>
      <c r="M132" s="34">
        <v>50</v>
      </c>
      <c r="N132" s="30"/>
      <c r="O132" s="34"/>
      <c r="P132" s="34"/>
      <c r="Q132" s="30">
        <v>12</v>
      </c>
      <c r="R132" s="30"/>
      <c r="S132" s="45">
        <v>1</v>
      </c>
      <c r="T132" s="30"/>
      <c r="U132" s="45">
        <v>5</v>
      </c>
      <c r="V132" s="30"/>
      <c r="W132" s="34"/>
      <c r="X132" s="30"/>
      <c r="Y132" s="34">
        <v>5</v>
      </c>
      <c r="Z132" s="30"/>
      <c r="AA132" s="30">
        <v>100</v>
      </c>
      <c r="AB132" s="30"/>
      <c r="AC132" s="53"/>
      <c r="AD132" s="53"/>
      <c r="AE132" s="30">
        <f t="shared" si="3"/>
        <v>273</v>
      </c>
      <c r="AF132" s="30"/>
    </row>
    <row r="133" spans="1:38" ht="78.75" x14ac:dyDescent="0.25">
      <c r="A133" s="27">
        <v>140</v>
      </c>
      <c r="B133" s="15" t="s">
        <v>166</v>
      </c>
      <c r="C133" s="14" t="s">
        <v>155</v>
      </c>
      <c r="D133" s="30"/>
      <c r="E133" s="34"/>
      <c r="F133" s="30"/>
      <c r="G133" s="34"/>
      <c r="H133" s="47"/>
      <c r="I133" s="51">
        <v>50</v>
      </c>
      <c r="K133" s="49"/>
      <c r="L133" s="34"/>
      <c r="M133" s="44">
        <v>3000</v>
      </c>
      <c r="N133" s="30"/>
      <c r="O133" s="34"/>
      <c r="P133" s="34"/>
      <c r="Q133" s="30"/>
      <c r="R133" s="30"/>
      <c r="S133" s="45">
        <v>1</v>
      </c>
      <c r="T133" s="30"/>
      <c r="U133" s="45"/>
      <c r="V133" s="30"/>
      <c r="W133" s="34"/>
      <c r="X133" s="30"/>
      <c r="Y133" s="34">
        <v>5</v>
      </c>
      <c r="Z133" s="30"/>
      <c r="AA133" s="30">
        <v>100</v>
      </c>
      <c r="AB133" s="30"/>
      <c r="AC133" s="53"/>
      <c r="AD133" s="53"/>
      <c r="AE133" s="30">
        <f t="shared" si="3"/>
        <v>3156</v>
      </c>
      <c r="AF133" s="30"/>
    </row>
    <row r="134" spans="1:38" ht="31.5" x14ac:dyDescent="0.25">
      <c r="A134" s="27">
        <v>141</v>
      </c>
      <c r="B134" s="11" t="s">
        <v>21</v>
      </c>
      <c r="C134" s="14" t="s">
        <v>155</v>
      </c>
      <c r="D134" s="30"/>
      <c r="E134" s="34">
        <v>20</v>
      </c>
      <c r="F134" s="30"/>
      <c r="G134" s="34"/>
      <c r="H134" s="47"/>
      <c r="I134" s="51">
        <v>30</v>
      </c>
      <c r="K134" s="49"/>
      <c r="L134" s="34"/>
      <c r="M134" s="34">
        <v>100</v>
      </c>
      <c r="N134" s="30"/>
      <c r="O134" s="34">
        <v>20</v>
      </c>
      <c r="P134" s="34"/>
      <c r="Q134" s="30">
        <v>6</v>
      </c>
      <c r="R134" s="30"/>
      <c r="S134" s="45">
        <v>1</v>
      </c>
      <c r="T134" s="30"/>
      <c r="U134" s="45"/>
      <c r="V134" s="30"/>
      <c r="W134" s="34"/>
      <c r="X134" s="30"/>
      <c r="Y134" s="34">
        <v>5</v>
      </c>
      <c r="Z134" s="30"/>
      <c r="AA134" s="30">
        <v>100</v>
      </c>
      <c r="AB134" s="30"/>
      <c r="AC134" s="53"/>
      <c r="AD134" s="53"/>
      <c r="AE134" s="30">
        <f t="shared" si="3"/>
        <v>282</v>
      </c>
      <c r="AF134" s="30"/>
    </row>
    <row r="135" spans="1:38" ht="15.75" x14ac:dyDescent="0.25">
      <c r="A135" s="27">
        <v>142</v>
      </c>
      <c r="B135" s="11" t="s">
        <v>22</v>
      </c>
      <c r="C135" s="14" t="s">
        <v>155</v>
      </c>
      <c r="D135" s="30"/>
      <c r="E135" s="34">
        <v>20</v>
      </c>
      <c r="F135" s="30"/>
      <c r="G135" s="34"/>
      <c r="H135" s="47"/>
      <c r="I135" s="51">
        <v>30</v>
      </c>
      <c r="K135" s="49"/>
      <c r="L135" s="34"/>
      <c r="M135" s="34">
        <v>100</v>
      </c>
      <c r="N135" s="30"/>
      <c r="O135" s="34"/>
      <c r="P135" s="34"/>
      <c r="Q135" s="30"/>
      <c r="R135" s="30"/>
      <c r="S135" s="45">
        <v>1</v>
      </c>
      <c r="T135" s="30"/>
      <c r="U135" s="45"/>
      <c r="V135" s="30"/>
      <c r="W135" s="34"/>
      <c r="X135" s="30"/>
      <c r="Y135" s="34">
        <v>5</v>
      </c>
      <c r="Z135" s="30"/>
      <c r="AA135" s="30"/>
      <c r="AB135" s="30"/>
      <c r="AC135" s="53"/>
      <c r="AD135" s="53"/>
      <c r="AE135" s="30">
        <f t="shared" si="3"/>
        <v>156</v>
      </c>
      <c r="AF135" s="30"/>
    </row>
    <row r="136" spans="1:38" ht="15.75" x14ac:dyDescent="0.25">
      <c r="A136" s="27">
        <v>143</v>
      </c>
      <c r="B136" s="11" t="s">
        <v>20</v>
      </c>
      <c r="C136" s="14" t="s">
        <v>155</v>
      </c>
      <c r="D136" s="30"/>
      <c r="E136" s="34">
        <v>20</v>
      </c>
      <c r="F136" s="30"/>
      <c r="G136" s="34"/>
      <c r="H136" s="47"/>
      <c r="I136" s="51">
        <v>30</v>
      </c>
      <c r="K136" s="49"/>
      <c r="L136" s="34"/>
      <c r="M136" s="34">
        <v>100</v>
      </c>
      <c r="N136" s="30"/>
      <c r="O136" s="34"/>
      <c r="P136" s="34"/>
      <c r="Q136" s="30"/>
      <c r="R136" s="30"/>
      <c r="S136" s="45">
        <v>1</v>
      </c>
      <c r="T136" s="30"/>
      <c r="U136" s="45"/>
      <c r="V136" s="30"/>
      <c r="W136" s="34"/>
      <c r="X136" s="30"/>
      <c r="Y136" s="34">
        <v>5</v>
      </c>
      <c r="Z136" s="30"/>
      <c r="AA136" s="30"/>
      <c r="AB136" s="30"/>
      <c r="AC136" s="53"/>
      <c r="AD136" s="53"/>
      <c r="AE136" s="30">
        <f t="shared" si="3"/>
        <v>156</v>
      </c>
      <c r="AF136" s="30"/>
    </row>
    <row r="137" spans="1:38" ht="31.5" x14ac:dyDescent="0.25">
      <c r="A137" s="27">
        <v>144</v>
      </c>
      <c r="B137" s="15" t="s">
        <v>116</v>
      </c>
      <c r="C137" s="14" t="s">
        <v>155</v>
      </c>
      <c r="D137" s="30"/>
      <c r="E137" s="34">
        <v>30</v>
      </c>
      <c r="F137" s="30"/>
      <c r="G137" s="34"/>
      <c r="H137" s="47"/>
      <c r="I137" s="51">
        <v>12</v>
      </c>
      <c r="K137" s="49"/>
      <c r="L137" s="34"/>
      <c r="M137" s="34">
        <v>100</v>
      </c>
      <c r="N137" s="30"/>
      <c r="O137" s="34">
        <v>5</v>
      </c>
      <c r="P137" s="34"/>
      <c r="Q137" s="30"/>
      <c r="R137" s="30"/>
      <c r="S137" s="45">
        <v>1</v>
      </c>
      <c r="T137" s="30"/>
      <c r="U137" s="45"/>
      <c r="V137" s="30"/>
      <c r="W137" s="34"/>
      <c r="X137" s="30"/>
      <c r="Y137" s="34">
        <v>5</v>
      </c>
      <c r="Z137" s="30"/>
      <c r="AA137" s="30">
        <v>10</v>
      </c>
      <c r="AB137" s="30"/>
      <c r="AC137" s="53"/>
      <c r="AD137" s="53"/>
      <c r="AE137" s="30">
        <f t="shared" si="3"/>
        <v>163</v>
      </c>
      <c r="AF137" s="30"/>
    </row>
    <row r="138" spans="1:38" ht="31.5" x14ac:dyDescent="0.25">
      <c r="A138" s="27">
        <v>145</v>
      </c>
      <c r="B138" s="10" t="s">
        <v>106</v>
      </c>
      <c r="C138" s="14" t="s">
        <v>155</v>
      </c>
      <c r="D138" s="30"/>
      <c r="E138" s="34">
        <v>30</v>
      </c>
      <c r="F138" s="30"/>
      <c r="G138" s="34"/>
      <c r="H138" s="47"/>
      <c r="I138" s="51">
        <v>20</v>
      </c>
      <c r="K138" s="49"/>
      <c r="L138" s="34"/>
      <c r="M138" s="34">
        <v>100</v>
      </c>
      <c r="N138" s="30"/>
      <c r="O138" s="34"/>
      <c r="P138" s="34"/>
      <c r="Q138" s="30"/>
      <c r="R138" s="30"/>
      <c r="S138" s="45">
        <v>1</v>
      </c>
      <c r="T138" s="30"/>
      <c r="U138" s="45"/>
      <c r="V138" s="30"/>
      <c r="W138" s="34"/>
      <c r="X138" s="30"/>
      <c r="Y138" s="34">
        <v>5</v>
      </c>
      <c r="Z138" s="30"/>
      <c r="AA138" s="30">
        <v>20</v>
      </c>
      <c r="AB138" s="30"/>
      <c r="AC138" s="53"/>
      <c r="AD138" s="53"/>
      <c r="AE138" s="30">
        <f t="shared" si="3"/>
        <v>176</v>
      </c>
      <c r="AF138" s="30"/>
    </row>
    <row r="139" spans="1:38" ht="63" x14ac:dyDescent="0.25">
      <c r="A139" s="27">
        <v>146</v>
      </c>
      <c r="B139" s="15" t="s">
        <v>117</v>
      </c>
      <c r="C139" s="14" t="s">
        <v>155</v>
      </c>
      <c r="D139" s="30"/>
      <c r="E139" s="34">
        <v>1000</v>
      </c>
      <c r="F139" s="30"/>
      <c r="G139" s="34"/>
      <c r="H139" s="47"/>
      <c r="I139" s="51">
        <v>300</v>
      </c>
      <c r="K139" s="49">
        <v>200</v>
      </c>
      <c r="L139" s="34"/>
      <c r="M139" s="34">
        <v>100</v>
      </c>
      <c r="N139" s="30"/>
      <c r="O139" s="34">
        <v>100</v>
      </c>
      <c r="P139" s="34"/>
      <c r="Q139" s="30"/>
      <c r="R139" s="30"/>
      <c r="S139" s="45">
        <v>50</v>
      </c>
      <c r="T139" s="30"/>
      <c r="U139" s="45"/>
      <c r="V139" s="30"/>
      <c r="W139" s="34"/>
      <c r="X139" s="30"/>
      <c r="Y139" s="34">
        <v>5</v>
      </c>
      <c r="Z139" s="30"/>
      <c r="AA139" s="30">
        <v>300</v>
      </c>
      <c r="AB139" s="30"/>
      <c r="AC139" s="53">
        <v>10</v>
      </c>
      <c r="AD139" s="53"/>
      <c r="AE139" s="30">
        <f t="shared" si="3"/>
        <v>2065</v>
      </c>
      <c r="AF139" s="30"/>
    </row>
    <row r="140" spans="1:38" s="63" customFormat="1" ht="31.5" x14ac:dyDescent="0.25">
      <c r="A140" s="56">
        <v>147</v>
      </c>
      <c r="B140" s="11" t="s">
        <v>23</v>
      </c>
      <c r="C140" s="14" t="s">
        <v>155</v>
      </c>
      <c r="D140" s="30"/>
      <c r="E140" s="34">
        <v>20</v>
      </c>
      <c r="F140" s="30"/>
      <c r="G140" s="34"/>
      <c r="H140" s="47"/>
      <c r="I140" s="51">
        <v>200</v>
      </c>
      <c r="J140" s="30"/>
      <c r="K140" s="49"/>
      <c r="L140" s="34"/>
      <c r="M140" s="34">
        <v>500</v>
      </c>
      <c r="N140" s="30"/>
      <c r="O140" s="34"/>
      <c r="P140" s="34"/>
      <c r="Q140" s="30"/>
      <c r="R140" s="30"/>
      <c r="S140" s="45">
        <v>10</v>
      </c>
      <c r="T140" s="30"/>
      <c r="U140" s="45"/>
      <c r="V140" s="30"/>
      <c r="W140" s="34"/>
      <c r="X140" s="30"/>
      <c r="Y140" s="34">
        <v>5</v>
      </c>
      <c r="Z140" s="30"/>
      <c r="AA140" s="30">
        <v>200</v>
      </c>
      <c r="AB140" s="30"/>
      <c r="AC140" s="53"/>
      <c r="AD140" s="53"/>
      <c r="AE140" s="30">
        <f t="shared" si="3"/>
        <v>935</v>
      </c>
      <c r="AF140" s="30"/>
      <c r="AG140" s="54"/>
      <c r="AH140" s="54"/>
      <c r="AI140" s="54"/>
      <c r="AJ140" s="54"/>
      <c r="AK140" s="54"/>
      <c r="AL140" s="54"/>
    </row>
    <row r="141" spans="1:38" s="63" customFormat="1" ht="31.5" x14ac:dyDescent="0.25">
      <c r="A141" s="56">
        <v>148</v>
      </c>
      <c r="B141" s="11" t="s">
        <v>119</v>
      </c>
      <c r="C141" s="14" t="s">
        <v>155</v>
      </c>
      <c r="D141" s="30"/>
      <c r="E141" s="34">
        <v>20</v>
      </c>
      <c r="F141" s="30"/>
      <c r="G141" s="34"/>
      <c r="H141" s="47"/>
      <c r="I141" s="51">
        <v>100</v>
      </c>
      <c r="J141" s="30"/>
      <c r="K141" s="49"/>
      <c r="L141" s="34"/>
      <c r="M141" s="34">
        <v>100</v>
      </c>
      <c r="N141" s="30"/>
      <c r="O141" s="34"/>
      <c r="P141" s="34"/>
      <c r="Q141" s="30"/>
      <c r="R141" s="30"/>
      <c r="S141" s="45">
        <v>10</v>
      </c>
      <c r="T141" s="30"/>
      <c r="U141" s="45"/>
      <c r="V141" s="30"/>
      <c r="W141" s="34"/>
      <c r="X141" s="30"/>
      <c r="Y141" s="34">
        <v>5</v>
      </c>
      <c r="Z141" s="30"/>
      <c r="AA141" s="30">
        <v>50</v>
      </c>
      <c r="AB141" s="30"/>
      <c r="AC141" s="53"/>
      <c r="AD141" s="53"/>
      <c r="AE141" s="30">
        <f t="shared" si="3"/>
        <v>285</v>
      </c>
      <c r="AF141" s="30"/>
      <c r="AG141" s="54"/>
      <c r="AH141" s="54"/>
      <c r="AI141" s="54"/>
      <c r="AJ141" s="54"/>
      <c r="AK141" s="54"/>
      <c r="AL141" s="54"/>
    </row>
    <row r="142" spans="1:38" ht="31.5" x14ac:dyDescent="0.25">
      <c r="A142" s="27">
        <v>149</v>
      </c>
      <c r="B142" s="15" t="s">
        <v>120</v>
      </c>
      <c r="C142" s="14" t="s">
        <v>155</v>
      </c>
      <c r="D142" s="30"/>
      <c r="E142" s="34">
        <v>20</v>
      </c>
      <c r="F142" s="30"/>
      <c r="G142" s="34"/>
      <c r="H142" s="47"/>
      <c r="I142" s="51">
        <v>100</v>
      </c>
      <c r="K142" s="49"/>
      <c r="L142" s="34"/>
      <c r="M142" s="34">
        <v>100</v>
      </c>
      <c r="N142" s="30"/>
      <c r="O142" s="34"/>
      <c r="P142" s="34"/>
      <c r="Q142" s="30">
        <v>10</v>
      </c>
      <c r="R142" s="30"/>
      <c r="S142" s="45">
        <v>5</v>
      </c>
      <c r="T142" s="30"/>
      <c r="U142" s="45">
        <v>5</v>
      </c>
      <c r="V142" s="30"/>
      <c r="W142" s="34"/>
      <c r="X142" s="30"/>
      <c r="Y142" s="34">
        <v>5</v>
      </c>
      <c r="Z142" s="30"/>
      <c r="AA142" s="30"/>
      <c r="AB142" s="30"/>
      <c r="AC142" s="53"/>
      <c r="AD142" s="53"/>
      <c r="AE142" s="30">
        <f t="shared" si="3"/>
        <v>245</v>
      </c>
      <c r="AF142" s="30"/>
    </row>
    <row r="143" spans="1:38" ht="94.5" x14ac:dyDescent="0.25">
      <c r="A143" s="27">
        <v>150</v>
      </c>
      <c r="B143" s="10" t="s">
        <v>63</v>
      </c>
      <c r="C143" s="14" t="s">
        <v>155</v>
      </c>
      <c r="D143" s="30"/>
      <c r="E143" s="34">
        <v>20</v>
      </c>
      <c r="F143" s="30"/>
      <c r="G143" s="34">
        <v>10</v>
      </c>
      <c r="H143" s="47"/>
      <c r="I143" s="51">
        <v>10</v>
      </c>
      <c r="K143" s="49"/>
      <c r="L143" s="34"/>
      <c r="M143" s="34">
        <v>200</v>
      </c>
      <c r="N143" s="30"/>
      <c r="O143" s="34">
        <v>2</v>
      </c>
      <c r="P143" s="34"/>
      <c r="Q143" s="30">
        <v>2</v>
      </c>
      <c r="R143" s="30"/>
      <c r="S143" s="45">
        <v>3</v>
      </c>
      <c r="T143" s="30"/>
      <c r="U143" s="45"/>
      <c r="V143" s="30"/>
      <c r="W143" s="34">
        <v>50</v>
      </c>
      <c r="X143" s="30"/>
      <c r="Y143" s="34">
        <v>5</v>
      </c>
      <c r="Z143" s="30"/>
      <c r="AA143" s="30">
        <v>10</v>
      </c>
      <c r="AB143" s="30"/>
      <c r="AC143" s="53">
        <v>2</v>
      </c>
      <c r="AD143" s="53"/>
      <c r="AE143" s="30">
        <f t="shared" si="3"/>
        <v>314</v>
      </c>
      <c r="AF143" s="30"/>
    </row>
    <row r="144" spans="1:38" ht="94.5" x14ac:dyDescent="0.25">
      <c r="A144" s="27">
        <v>151</v>
      </c>
      <c r="B144" s="10" t="s">
        <v>64</v>
      </c>
      <c r="C144" s="14" t="s">
        <v>155</v>
      </c>
      <c r="D144" s="30"/>
      <c r="E144" s="34">
        <v>20</v>
      </c>
      <c r="F144" s="30"/>
      <c r="G144" s="34"/>
      <c r="H144" s="47"/>
      <c r="I144" s="51">
        <v>10</v>
      </c>
      <c r="K144" s="49">
        <v>2</v>
      </c>
      <c r="L144" s="34"/>
      <c r="M144" s="34">
        <v>100</v>
      </c>
      <c r="N144" s="30"/>
      <c r="O144" s="34">
        <v>5</v>
      </c>
      <c r="P144" s="34"/>
      <c r="Q144" s="30"/>
      <c r="R144" s="30"/>
      <c r="S144" s="45">
        <v>2</v>
      </c>
      <c r="T144" s="30"/>
      <c r="U144" s="45">
        <v>5</v>
      </c>
      <c r="V144" s="30"/>
      <c r="W144" s="34"/>
      <c r="X144" s="30"/>
      <c r="Y144" s="34">
        <v>5</v>
      </c>
      <c r="Z144" s="30"/>
      <c r="AA144" s="30"/>
      <c r="AB144" s="30"/>
      <c r="AC144" s="53"/>
      <c r="AD144" s="53"/>
      <c r="AE144" s="30">
        <f t="shared" si="3"/>
        <v>149</v>
      </c>
      <c r="AF144" s="30"/>
    </row>
    <row r="145" spans="1:32" ht="15.75" x14ac:dyDescent="0.25">
      <c r="A145" s="27">
        <v>152</v>
      </c>
      <c r="B145" s="11" t="s">
        <v>146</v>
      </c>
      <c r="C145" s="14" t="s">
        <v>216</v>
      </c>
      <c r="D145" s="30"/>
      <c r="E145" s="34">
        <v>5</v>
      </c>
      <c r="F145" s="30"/>
      <c r="G145" s="34"/>
      <c r="H145" s="47"/>
      <c r="I145" s="51">
        <v>10</v>
      </c>
      <c r="K145" s="49"/>
      <c r="L145" s="34"/>
      <c r="M145" s="34">
        <v>500</v>
      </c>
      <c r="N145" s="30"/>
      <c r="O145" s="34">
        <v>1</v>
      </c>
      <c r="P145" s="34"/>
      <c r="Q145" s="30"/>
      <c r="R145" s="30"/>
      <c r="S145" s="45">
        <v>2</v>
      </c>
      <c r="T145" s="30"/>
      <c r="U145" s="45"/>
      <c r="V145" s="30"/>
      <c r="W145" s="34"/>
      <c r="X145" s="30"/>
      <c r="Y145" s="34">
        <v>5</v>
      </c>
      <c r="Z145" s="30"/>
      <c r="AA145" s="30">
        <v>6</v>
      </c>
      <c r="AB145" s="30"/>
      <c r="AC145" s="53"/>
      <c r="AD145" s="53"/>
      <c r="AE145" s="30">
        <f t="shared" si="3"/>
        <v>529</v>
      </c>
      <c r="AF145" s="30"/>
    </row>
    <row r="146" spans="1:32" ht="78.75" x14ac:dyDescent="0.25">
      <c r="A146" s="27">
        <v>154</v>
      </c>
      <c r="B146" s="15" t="s">
        <v>66</v>
      </c>
      <c r="C146" s="14" t="s">
        <v>155</v>
      </c>
      <c r="D146" s="30"/>
      <c r="E146" s="34">
        <v>30</v>
      </c>
      <c r="F146" s="30"/>
      <c r="G146" s="34"/>
      <c r="H146" s="47"/>
      <c r="I146" s="51">
        <v>6</v>
      </c>
      <c r="K146" s="49"/>
      <c r="L146" s="34"/>
      <c r="M146" s="34">
        <v>10</v>
      </c>
      <c r="N146" s="30"/>
      <c r="O146" s="34"/>
      <c r="P146" s="34"/>
      <c r="Q146" s="30"/>
      <c r="R146" s="30"/>
      <c r="S146" s="45">
        <v>1</v>
      </c>
      <c r="T146" s="30"/>
      <c r="U146" s="45"/>
      <c r="V146" s="30"/>
      <c r="W146" s="34"/>
      <c r="X146" s="30"/>
      <c r="Y146" s="34">
        <v>5</v>
      </c>
      <c r="Z146" s="30"/>
      <c r="AA146" s="30"/>
      <c r="AB146" s="30"/>
      <c r="AC146" s="53"/>
      <c r="AD146" s="53"/>
      <c r="AE146" s="30">
        <f t="shared" si="3"/>
        <v>52</v>
      </c>
      <c r="AF146" s="30"/>
    </row>
    <row r="147" spans="1:32" ht="78.75" x14ac:dyDescent="0.25">
      <c r="A147" s="27">
        <v>155</v>
      </c>
      <c r="B147" s="15" t="s">
        <v>65</v>
      </c>
      <c r="C147" s="14" t="s">
        <v>155</v>
      </c>
      <c r="D147" s="30"/>
      <c r="E147" s="34">
        <v>30</v>
      </c>
      <c r="F147" s="30"/>
      <c r="G147" s="34">
        <v>5</v>
      </c>
      <c r="H147" s="47"/>
      <c r="I147" s="51">
        <v>6</v>
      </c>
      <c r="K147" s="49"/>
      <c r="L147" s="34"/>
      <c r="M147" s="34">
        <v>10</v>
      </c>
      <c r="N147" s="30"/>
      <c r="O147" s="34">
        <v>5</v>
      </c>
      <c r="P147" s="34"/>
      <c r="Q147" s="30">
        <v>1</v>
      </c>
      <c r="R147" s="30"/>
      <c r="S147" s="45">
        <v>1</v>
      </c>
      <c r="T147" s="30"/>
      <c r="U147" s="45"/>
      <c r="V147" s="30"/>
      <c r="W147" s="34"/>
      <c r="X147" s="30"/>
      <c r="Y147" s="34">
        <v>5</v>
      </c>
      <c r="Z147" s="30"/>
      <c r="AA147" s="30">
        <v>12</v>
      </c>
      <c r="AB147" s="30"/>
      <c r="AC147" s="53"/>
      <c r="AD147" s="53"/>
      <c r="AE147" s="30">
        <f t="shared" si="3"/>
        <v>75</v>
      </c>
      <c r="AF147" s="30"/>
    </row>
    <row r="148" spans="1:32" ht="31.5" x14ac:dyDescent="0.25">
      <c r="A148" s="27">
        <v>156</v>
      </c>
      <c r="B148" s="11" t="s">
        <v>24</v>
      </c>
      <c r="C148" s="14" t="s">
        <v>155</v>
      </c>
      <c r="D148" s="30"/>
      <c r="E148" s="34">
        <v>30</v>
      </c>
      <c r="F148" s="30"/>
      <c r="G148" s="34">
        <v>10</v>
      </c>
      <c r="H148" s="47"/>
      <c r="I148" s="51">
        <v>4</v>
      </c>
      <c r="K148" s="49">
        <v>5</v>
      </c>
      <c r="L148" s="34"/>
      <c r="M148" s="34">
        <v>50</v>
      </c>
      <c r="N148" s="30"/>
      <c r="O148" s="34">
        <v>2</v>
      </c>
      <c r="P148" s="34"/>
      <c r="Q148" s="30">
        <v>2</v>
      </c>
      <c r="R148" s="30"/>
      <c r="S148" s="45">
        <v>1</v>
      </c>
      <c r="T148" s="30"/>
      <c r="U148" s="45"/>
      <c r="V148" s="30"/>
      <c r="W148" s="34"/>
      <c r="X148" s="30"/>
      <c r="Y148" s="34">
        <v>5</v>
      </c>
      <c r="Z148" s="30"/>
      <c r="AA148" s="30">
        <v>10</v>
      </c>
      <c r="AB148" s="30"/>
      <c r="AC148" s="53">
        <v>10</v>
      </c>
      <c r="AD148" s="53"/>
      <c r="AE148" s="30">
        <f t="shared" si="3"/>
        <v>129</v>
      </c>
      <c r="AF148" s="30"/>
    </row>
    <row r="149" spans="1:32" ht="15.75" x14ac:dyDescent="0.25">
      <c r="A149" s="27">
        <v>157</v>
      </c>
      <c r="B149" s="83" t="s">
        <v>129</v>
      </c>
      <c r="C149" s="58" t="s">
        <v>155</v>
      </c>
      <c r="D149" s="59"/>
      <c r="E149" s="59">
        <v>30</v>
      </c>
      <c r="F149" s="59"/>
      <c r="G149" s="59">
        <v>10</v>
      </c>
      <c r="H149" s="60"/>
      <c r="I149" s="60"/>
      <c r="J149" s="59"/>
      <c r="K149" s="61"/>
      <c r="L149" s="59"/>
      <c r="M149" s="59">
        <v>50</v>
      </c>
      <c r="N149" s="59"/>
      <c r="O149" s="59"/>
      <c r="P149" s="59"/>
      <c r="Q149" s="59"/>
      <c r="R149" s="59"/>
      <c r="S149" s="62">
        <v>1</v>
      </c>
      <c r="T149" s="59"/>
      <c r="U149" s="62"/>
      <c r="V149" s="59"/>
      <c r="W149" s="59"/>
      <c r="X149" s="59"/>
      <c r="Y149" s="59">
        <v>300</v>
      </c>
      <c r="Z149" s="59"/>
      <c r="AA149" s="59"/>
      <c r="AB149" s="59"/>
      <c r="AC149" s="59"/>
      <c r="AD149" s="59"/>
      <c r="AE149" s="30">
        <f t="shared" si="3"/>
        <v>391</v>
      </c>
      <c r="AF149" s="59"/>
    </row>
    <row r="150" spans="1:32" ht="15.75" x14ac:dyDescent="0.25">
      <c r="A150" s="27">
        <v>158</v>
      </c>
      <c r="B150" s="83" t="s">
        <v>128</v>
      </c>
      <c r="C150" s="58" t="s">
        <v>155</v>
      </c>
      <c r="D150" s="59"/>
      <c r="E150" s="59">
        <v>30</v>
      </c>
      <c r="F150" s="59"/>
      <c r="G150" s="59">
        <v>10</v>
      </c>
      <c r="H150" s="60"/>
      <c r="I150" s="60"/>
      <c r="J150" s="59"/>
      <c r="K150" s="61"/>
      <c r="L150" s="59"/>
      <c r="M150" s="59">
        <v>50</v>
      </c>
      <c r="N150" s="59"/>
      <c r="O150" s="59"/>
      <c r="P150" s="59"/>
      <c r="Q150" s="59"/>
      <c r="R150" s="59"/>
      <c r="S150" s="62">
        <v>1</v>
      </c>
      <c r="T150" s="59"/>
      <c r="U150" s="62"/>
      <c r="V150" s="59"/>
      <c r="W150" s="59"/>
      <c r="X150" s="59"/>
      <c r="Y150" s="59">
        <v>300</v>
      </c>
      <c r="Z150" s="59"/>
      <c r="AA150" s="59"/>
      <c r="AB150" s="59"/>
      <c r="AC150" s="59"/>
      <c r="AD150" s="59"/>
      <c r="AE150" s="30">
        <f t="shared" si="3"/>
        <v>391</v>
      </c>
      <c r="AF150" s="59"/>
    </row>
    <row r="151" spans="1:32" ht="31.5" x14ac:dyDescent="0.25">
      <c r="A151" s="27">
        <v>159</v>
      </c>
      <c r="B151" s="11" t="s">
        <v>25</v>
      </c>
      <c r="C151" s="14" t="s">
        <v>155</v>
      </c>
      <c r="D151" s="30"/>
      <c r="E151" s="34">
        <v>30</v>
      </c>
      <c r="F151" s="30"/>
      <c r="G151" s="34">
        <v>10</v>
      </c>
      <c r="H151" s="47"/>
      <c r="I151" s="51">
        <v>2</v>
      </c>
      <c r="K151" s="49">
        <v>10</v>
      </c>
      <c r="L151" s="34"/>
      <c r="M151" s="34">
        <v>50</v>
      </c>
      <c r="N151" s="30"/>
      <c r="O151" s="34">
        <v>20</v>
      </c>
      <c r="P151" s="34"/>
      <c r="Q151" s="30">
        <v>2</v>
      </c>
      <c r="R151" s="30"/>
      <c r="S151" s="45">
        <v>1</v>
      </c>
      <c r="T151" s="30"/>
      <c r="U151" s="45"/>
      <c r="V151" s="30"/>
      <c r="W151" s="34"/>
      <c r="X151" s="30"/>
      <c r="Y151" s="59">
        <v>300</v>
      </c>
      <c r="Z151" s="30"/>
      <c r="AA151" s="30">
        <v>20</v>
      </c>
      <c r="AB151" s="30"/>
      <c r="AC151" s="53"/>
      <c r="AD151" s="53"/>
      <c r="AE151" s="30">
        <f t="shared" si="3"/>
        <v>445</v>
      </c>
      <c r="AF151" s="30"/>
    </row>
    <row r="152" spans="1:32" ht="15.75" x14ac:dyDescent="0.25">
      <c r="A152" s="27">
        <v>160</v>
      </c>
      <c r="B152" s="15" t="s">
        <v>147</v>
      </c>
      <c r="C152" s="14" t="s">
        <v>155</v>
      </c>
      <c r="D152" s="30"/>
      <c r="E152" s="34"/>
      <c r="F152" s="30"/>
      <c r="G152" s="34"/>
      <c r="H152" s="47"/>
      <c r="I152" s="51">
        <v>40</v>
      </c>
      <c r="K152" s="49"/>
      <c r="L152" s="34"/>
      <c r="M152" s="34">
        <v>500</v>
      </c>
      <c r="N152" s="30"/>
      <c r="O152" s="34"/>
      <c r="P152" s="34"/>
      <c r="Q152" s="30"/>
      <c r="R152" s="30"/>
      <c r="S152" s="45">
        <v>1</v>
      </c>
      <c r="T152" s="30"/>
      <c r="U152" s="45"/>
      <c r="V152" s="30"/>
      <c r="W152" s="34"/>
      <c r="X152" s="30"/>
      <c r="Y152" s="53"/>
      <c r="Z152" s="30"/>
      <c r="AA152" s="30"/>
      <c r="AB152" s="30"/>
      <c r="AC152" s="53">
        <v>2</v>
      </c>
      <c r="AD152" s="53"/>
      <c r="AE152" s="30">
        <f t="shared" si="3"/>
        <v>543</v>
      </c>
      <c r="AF152" s="30"/>
    </row>
    <row r="153" spans="1:32" ht="15.75" x14ac:dyDescent="0.25">
      <c r="A153" s="27">
        <v>161</v>
      </c>
      <c r="B153" s="15" t="s">
        <v>148</v>
      </c>
      <c r="C153" s="14" t="s">
        <v>155</v>
      </c>
      <c r="D153" s="30"/>
      <c r="E153" s="34"/>
      <c r="F153" s="30"/>
      <c r="G153" s="34"/>
      <c r="H153" s="47"/>
      <c r="I153" s="51">
        <v>40</v>
      </c>
      <c r="K153" s="49"/>
      <c r="L153" s="34"/>
      <c r="M153" s="34">
        <v>500</v>
      </c>
      <c r="N153" s="30"/>
      <c r="O153" s="34"/>
      <c r="P153" s="34"/>
      <c r="Q153" s="30"/>
      <c r="R153" s="30"/>
      <c r="S153" s="45">
        <v>1</v>
      </c>
      <c r="T153" s="30"/>
      <c r="U153" s="45"/>
      <c r="V153" s="30"/>
      <c r="W153" s="34"/>
      <c r="X153" s="30"/>
      <c r="Y153" s="34"/>
      <c r="Z153" s="30"/>
      <c r="AA153" s="30"/>
      <c r="AB153" s="30"/>
      <c r="AC153" s="53">
        <v>2</v>
      </c>
      <c r="AD153" s="53"/>
      <c r="AE153" s="30">
        <f t="shared" si="3"/>
        <v>543</v>
      </c>
      <c r="AF153" s="30"/>
    </row>
    <row r="154" spans="1:32" ht="31.5" x14ac:dyDescent="0.25">
      <c r="A154" s="27">
        <v>162</v>
      </c>
      <c r="B154" s="15" t="s">
        <v>67</v>
      </c>
      <c r="C154" s="14" t="s">
        <v>155</v>
      </c>
      <c r="D154" s="30"/>
      <c r="E154" s="34">
        <v>5</v>
      </c>
      <c r="F154" s="30"/>
      <c r="G154" s="34"/>
      <c r="H154" s="47"/>
      <c r="I154" s="51">
        <v>40</v>
      </c>
      <c r="K154" s="49"/>
      <c r="L154" s="34"/>
      <c r="M154" s="44">
        <v>1000</v>
      </c>
      <c r="N154" s="30"/>
      <c r="O154" s="34"/>
      <c r="P154" s="34"/>
      <c r="Q154" s="30">
        <v>2</v>
      </c>
      <c r="R154" s="30"/>
      <c r="S154" s="45">
        <v>1</v>
      </c>
      <c r="T154" s="30"/>
      <c r="U154" s="45"/>
      <c r="V154" s="30"/>
      <c r="W154" s="34"/>
      <c r="X154" s="30"/>
      <c r="Y154" s="34"/>
      <c r="Z154" s="30"/>
      <c r="AA154" s="30">
        <v>12</v>
      </c>
      <c r="AB154" s="30"/>
      <c r="AC154" s="53">
        <v>2</v>
      </c>
      <c r="AD154" s="53"/>
      <c r="AE154" s="30">
        <f t="shared" si="3"/>
        <v>1062</v>
      </c>
      <c r="AF154" s="30"/>
    </row>
    <row r="155" spans="1:32" ht="31.5" x14ac:dyDescent="0.25">
      <c r="A155" s="27">
        <v>163</v>
      </c>
      <c r="B155" s="11" t="s">
        <v>26</v>
      </c>
      <c r="C155" s="14" t="s">
        <v>155</v>
      </c>
      <c r="D155" s="30"/>
      <c r="E155" s="34">
        <v>5</v>
      </c>
      <c r="F155" s="30"/>
      <c r="G155" s="34"/>
      <c r="H155" s="47"/>
      <c r="I155" s="51">
        <v>40</v>
      </c>
      <c r="K155" s="49"/>
      <c r="L155" s="34"/>
      <c r="M155" s="44">
        <v>1000</v>
      </c>
      <c r="N155" s="30"/>
      <c r="O155" s="34">
        <v>12</v>
      </c>
      <c r="P155" s="34"/>
      <c r="Q155" s="30">
        <v>2</v>
      </c>
      <c r="R155" s="30"/>
      <c r="S155" s="45">
        <v>1</v>
      </c>
      <c r="T155" s="30"/>
      <c r="U155" s="45"/>
      <c r="V155" s="30"/>
      <c r="W155" s="34"/>
      <c r="X155" s="30"/>
      <c r="Y155" s="34">
        <v>2</v>
      </c>
      <c r="Z155" s="30"/>
      <c r="AA155" s="30">
        <v>12</v>
      </c>
      <c r="AB155" s="30"/>
      <c r="AC155" s="53">
        <v>2</v>
      </c>
      <c r="AD155" s="53"/>
      <c r="AE155" s="30">
        <f t="shared" si="3"/>
        <v>1076</v>
      </c>
      <c r="AF155" s="30"/>
    </row>
    <row r="156" spans="1:32" ht="31.5" x14ac:dyDescent="0.25">
      <c r="A156" s="27">
        <v>164</v>
      </c>
      <c r="B156" s="11" t="s">
        <v>27</v>
      </c>
      <c r="C156" s="14" t="s">
        <v>155</v>
      </c>
      <c r="D156" s="30"/>
      <c r="E156" s="34">
        <v>5</v>
      </c>
      <c r="F156" s="30"/>
      <c r="G156" s="34"/>
      <c r="H156" s="47"/>
      <c r="I156" s="51">
        <v>40</v>
      </c>
      <c r="K156" s="49"/>
      <c r="L156" s="34"/>
      <c r="M156" s="44">
        <v>1000</v>
      </c>
      <c r="N156" s="30"/>
      <c r="O156" s="34"/>
      <c r="P156" s="34"/>
      <c r="Q156" s="30">
        <v>2</v>
      </c>
      <c r="R156" s="30"/>
      <c r="S156" s="45">
        <v>1</v>
      </c>
      <c r="T156" s="30"/>
      <c r="U156" s="45"/>
      <c r="V156" s="30"/>
      <c r="W156" s="34"/>
      <c r="X156" s="30"/>
      <c r="Y156" s="34">
        <v>2</v>
      </c>
      <c r="Z156" s="30"/>
      <c r="AA156" s="30">
        <v>12</v>
      </c>
      <c r="AB156" s="30"/>
      <c r="AC156" s="53">
        <v>2</v>
      </c>
      <c r="AD156" s="53"/>
      <c r="AE156" s="30">
        <f t="shared" si="3"/>
        <v>1064</v>
      </c>
      <c r="AF156" s="30"/>
    </row>
    <row r="157" spans="1:32" ht="31.5" x14ac:dyDescent="0.25">
      <c r="A157" s="27">
        <v>165</v>
      </c>
      <c r="B157" s="11" t="s">
        <v>28</v>
      </c>
      <c r="C157" s="14" t="s">
        <v>155</v>
      </c>
      <c r="D157" s="30"/>
      <c r="E157" s="34">
        <v>5</v>
      </c>
      <c r="F157" s="30"/>
      <c r="G157" s="34"/>
      <c r="H157" s="47"/>
      <c r="I157" s="51">
        <v>40</v>
      </c>
      <c r="K157" s="49"/>
      <c r="L157" s="34"/>
      <c r="M157" s="44">
        <v>1000</v>
      </c>
      <c r="N157" s="30"/>
      <c r="O157" s="34"/>
      <c r="P157" s="34"/>
      <c r="Q157" s="30">
        <v>2</v>
      </c>
      <c r="R157" s="30"/>
      <c r="S157" s="45">
        <v>1</v>
      </c>
      <c r="T157" s="30"/>
      <c r="U157" s="45">
        <v>8</v>
      </c>
      <c r="V157" s="30"/>
      <c r="W157" s="34"/>
      <c r="X157" s="30"/>
      <c r="Y157" s="34">
        <v>2</v>
      </c>
      <c r="Z157" s="30"/>
      <c r="AA157" s="30">
        <v>12</v>
      </c>
      <c r="AB157" s="30"/>
      <c r="AC157" s="53">
        <v>2</v>
      </c>
      <c r="AD157" s="53"/>
      <c r="AE157" s="30">
        <f t="shared" si="3"/>
        <v>1072</v>
      </c>
      <c r="AF157" s="30"/>
    </row>
    <row r="158" spans="1:32" ht="78.75" x14ac:dyDescent="0.25">
      <c r="A158" s="27">
        <v>166</v>
      </c>
      <c r="B158" s="15" t="s">
        <v>68</v>
      </c>
      <c r="C158" s="14" t="s">
        <v>155</v>
      </c>
      <c r="D158" s="30"/>
      <c r="E158" s="34">
        <v>10</v>
      </c>
      <c r="F158" s="30"/>
      <c r="G158" s="34"/>
      <c r="H158" s="47"/>
      <c r="I158" s="51">
        <v>10</v>
      </c>
      <c r="K158" s="49"/>
      <c r="L158" s="34"/>
      <c r="M158" s="44">
        <v>1000</v>
      </c>
      <c r="N158" s="30"/>
      <c r="O158" s="34">
        <v>3</v>
      </c>
      <c r="P158" s="34"/>
      <c r="Q158" s="30"/>
      <c r="R158" s="30"/>
      <c r="S158" s="45">
        <v>1</v>
      </c>
      <c r="T158" s="30"/>
      <c r="U158" s="45"/>
      <c r="V158" s="30"/>
      <c r="W158" s="34"/>
      <c r="X158" s="30"/>
      <c r="Y158" s="34">
        <v>2</v>
      </c>
      <c r="Z158" s="30"/>
      <c r="AA158" s="30">
        <v>10</v>
      </c>
      <c r="AB158" s="30"/>
      <c r="AC158" s="53"/>
      <c r="AD158" s="53"/>
      <c r="AE158" s="30">
        <f t="shared" si="3"/>
        <v>1036</v>
      </c>
      <c r="AF158" s="30"/>
    </row>
    <row r="159" spans="1:32" ht="78.75" x14ac:dyDescent="0.25">
      <c r="A159" s="27">
        <v>167</v>
      </c>
      <c r="B159" s="15" t="s">
        <v>69</v>
      </c>
      <c r="C159" s="14" t="s">
        <v>155</v>
      </c>
      <c r="D159" s="30"/>
      <c r="E159" s="34">
        <v>10</v>
      </c>
      <c r="F159" s="30"/>
      <c r="G159" s="34"/>
      <c r="H159" s="47"/>
      <c r="I159" s="51">
        <v>10</v>
      </c>
      <c r="K159" s="49"/>
      <c r="L159" s="34"/>
      <c r="M159" s="44">
        <v>1000</v>
      </c>
      <c r="N159" s="30"/>
      <c r="O159" s="34">
        <v>3</v>
      </c>
      <c r="P159" s="34"/>
      <c r="Q159" s="30"/>
      <c r="R159" s="30"/>
      <c r="S159" s="45"/>
      <c r="T159" s="30"/>
      <c r="U159" s="45">
        <v>2</v>
      </c>
      <c r="V159" s="30"/>
      <c r="W159" s="34"/>
      <c r="X159" s="30"/>
      <c r="Y159" s="34">
        <v>5</v>
      </c>
      <c r="Z159" s="30"/>
      <c r="AA159" s="30">
        <v>10</v>
      </c>
      <c r="AB159" s="30"/>
      <c r="AC159" s="53"/>
      <c r="AD159" s="53"/>
      <c r="AE159" s="30">
        <f t="shared" si="3"/>
        <v>1040</v>
      </c>
      <c r="AF159" s="30"/>
    </row>
    <row r="160" spans="1:32" ht="78.75" x14ac:dyDescent="0.25">
      <c r="A160" s="27">
        <v>168</v>
      </c>
      <c r="B160" s="15" t="s">
        <v>70</v>
      </c>
      <c r="C160" s="14" t="s">
        <v>155</v>
      </c>
      <c r="D160" s="30"/>
      <c r="E160" s="34">
        <v>10</v>
      </c>
      <c r="F160" s="30"/>
      <c r="G160" s="34"/>
      <c r="H160" s="47"/>
      <c r="I160" s="51">
        <v>10</v>
      </c>
      <c r="K160" s="49"/>
      <c r="L160" s="34"/>
      <c r="M160" s="44">
        <v>1000</v>
      </c>
      <c r="N160" s="30"/>
      <c r="O160" s="34">
        <v>3</v>
      </c>
      <c r="P160" s="34"/>
      <c r="Q160" s="30"/>
      <c r="R160" s="30"/>
      <c r="S160" s="45"/>
      <c r="T160" s="30"/>
      <c r="U160" s="45"/>
      <c r="V160" s="30"/>
      <c r="W160" s="34"/>
      <c r="X160" s="30"/>
      <c r="Y160" s="34">
        <v>5</v>
      </c>
      <c r="Z160" s="30"/>
      <c r="AA160" s="30">
        <v>10</v>
      </c>
      <c r="AB160" s="30"/>
      <c r="AC160" s="53"/>
      <c r="AD160" s="53"/>
      <c r="AE160" s="30">
        <f t="shared" si="3"/>
        <v>1038</v>
      </c>
      <c r="AF160" s="30"/>
    </row>
    <row r="161" spans="1:38" ht="63" x14ac:dyDescent="0.25">
      <c r="A161" s="27">
        <v>169</v>
      </c>
      <c r="B161" s="15" t="s">
        <v>71</v>
      </c>
      <c r="C161" s="14" t="s">
        <v>155</v>
      </c>
      <c r="D161" s="30"/>
      <c r="E161" s="34">
        <v>10</v>
      </c>
      <c r="F161" s="30"/>
      <c r="G161" s="34"/>
      <c r="H161" s="47"/>
      <c r="I161" s="51">
        <v>10</v>
      </c>
      <c r="K161" s="49"/>
      <c r="L161" s="34"/>
      <c r="M161" s="44">
        <v>1000</v>
      </c>
      <c r="N161" s="30"/>
      <c r="O161" s="34">
        <v>3</v>
      </c>
      <c r="P161" s="34"/>
      <c r="Q161" s="30"/>
      <c r="R161" s="30"/>
      <c r="S161" s="45"/>
      <c r="T161" s="30"/>
      <c r="U161" s="45">
        <v>2</v>
      </c>
      <c r="V161" s="30"/>
      <c r="W161" s="34"/>
      <c r="X161" s="30"/>
      <c r="Y161" s="34">
        <v>5</v>
      </c>
      <c r="Z161" s="30"/>
      <c r="AA161" s="30">
        <v>10</v>
      </c>
      <c r="AB161" s="30"/>
      <c r="AC161" s="53"/>
      <c r="AD161" s="53"/>
      <c r="AE161" s="30">
        <f t="shared" si="3"/>
        <v>1040</v>
      </c>
      <c r="AF161" s="30"/>
    </row>
    <row r="162" spans="1:38" ht="47.25" x14ac:dyDescent="0.25">
      <c r="A162" s="27">
        <v>170</v>
      </c>
      <c r="B162" s="10" t="s">
        <v>199</v>
      </c>
      <c r="C162" s="27" t="s">
        <v>155</v>
      </c>
      <c r="D162" s="30"/>
      <c r="E162" s="34"/>
      <c r="F162" s="30"/>
      <c r="G162" s="34"/>
      <c r="H162" s="47"/>
      <c r="I162" s="51">
        <v>30</v>
      </c>
      <c r="K162" s="49"/>
      <c r="L162" s="34"/>
      <c r="M162" s="34">
        <v>50</v>
      </c>
      <c r="N162" s="30"/>
      <c r="O162" s="34"/>
      <c r="P162" s="34"/>
      <c r="Q162" s="30"/>
      <c r="R162" s="30"/>
      <c r="S162" s="45"/>
      <c r="T162" s="30"/>
      <c r="U162" s="45"/>
      <c r="V162" s="30"/>
      <c r="W162" s="34"/>
      <c r="X162" s="30"/>
      <c r="Y162" s="34"/>
      <c r="Z162" s="30"/>
      <c r="AA162" s="30">
        <v>36</v>
      </c>
      <c r="AB162" s="30"/>
      <c r="AC162" s="53">
        <v>2</v>
      </c>
      <c r="AD162" s="53"/>
      <c r="AE162" s="30">
        <f t="shared" si="3"/>
        <v>118</v>
      </c>
      <c r="AF162" s="30"/>
    </row>
    <row r="163" spans="1:38" ht="47.25" x14ac:dyDescent="0.25">
      <c r="A163" s="27">
        <v>171</v>
      </c>
      <c r="B163" s="37" t="s">
        <v>197</v>
      </c>
      <c r="C163" s="27" t="s">
        <v>155</v>
      </c>
      <c r="D163" s="30"/>
      <c r="E163" s="34"/>
      <c r="F163" s="30"/>
      <c r="G163" s="34"/>
      <c r="H163" s="47"/>
      <c r="I163" s="51">
        <v>30</v>
      </c>
      <c r="K163" s="49"/>
      <c r="L163" s="34"/>
      <c r="M163" s="34">
        <v>50</v>
      </c>
      <c r="N163" s="30"/>
      <c r="O163" s="34"/>
      <c r="P163" s="34"/>
      <c r="Q163" s="30"/>
      <c r="R163" s="30"/>
      <c r="S163" s="45"/>
      <c r="T163" s="30"/>
      <c r="U163" s="45"/>
      <c r="V163" s="30"/>
      <c r="W163" s="34"/>
      <c r="X163" s="30"/>
      <c r="Y163" s="34"/>
      <c r="Z163" s="30"/>
      <c r="AA163" s="30">
        <v>36</v>
      </c>
      <c r="AB163" s="30"/>
      <c r="AC163" s="53">
        <v>2</v>
      </c>
      <c r="AD163" s="53"/>
      <c r="AE163" s="30">
        <f t="shared" si="3"/>
        <v>118</v>
      </c>
      <c r="AF163" s="30"/>
    </row>
    <row r="164" spans="1:38" ht="63" x14ac:dyDescent="0.25">
      <c r="A164" s="27">
        <v>172</v>
      </c>
      <c r="B164" s="37" t="s">
        <v>198</v>
      </c>
      <c r="C164" s="27" t="s">
        <v>155</v>
      </c>
      <c r="D164" s="30"/>
      <c r="E164" s="34"/>
      <c r="F164" s="30"/>
      <c r="G164" s="34"/>
      <c r="H164" s="47"/>
      <c r="I164" s="51">
        <v>30</v>
      </c>
      <c r="K164" s="49"/>
      <c r="L164" s="34"/>
      <c r="M164" s="34">
        <v>50</v>
      </c>
      <c r="N164" s="30"/>
      <c r="O164" s="34"/>
      <c r="P164" s="34"/>
      <c r="Q164" s="30"/>
      <c r="R164" s="30"/>
      <c r="S164" s="45"/>
      <c r="T164" s="30"/>
      <c r="U164" s="45"/>
      <c r="V164" s="30"/>
      <c r="W164" s="34"/>
      <c r="X164" s="30"/>
      <c r="Y164" s="34"/>
      <c r="Z164" s="30"/>
      <c r="AA164" s="30">
        <v>36</v>
      </c>
      <c r="AB164" s="30"/>
      <c r="AC164" s="53">
        <v>2</v>
      </c>
      <c r="AD164" s="53"/>
      <c r="AE164" s="30">
        <f t="shared" si="3"/>
        <v>118</v>
      </c>
      <c r="AF164" s="30"/>
    </row>
    <row r="165" spans="1:38" ht="31.5" x14ac:dyDescent="0.25">
      <c r="A165" s="27">
        <v>173</v>
      </c>
      <c r="B165" s="15" t="s">
        <v>72</v>
      </c>
      <c r="C165" s="14" t="s">
        <v>155</v>
      </c>
      <c r="D165" s="30"/>
      <c r="E165" s="34"/>
      <c r="F165" s="30"/>
      <c r="G165" s="34"/>
      <c r="H165" s="47"/>
      <c r="I165" s="51">
        <v>10</v>
      </c>
      <c r="K165" s="49"/>
      <c r="L165" s="34"/>
      <c r="M165" s="34">
        <v>50</v>
      </c>
      <c r="N165" s="30"/>
      <c r="O165" s="34"/>
      <c r="P165" s="34"/>
      <c r="Q165" s="30"/>
      <c r="R165" s="30"/>
      <c r="S165" s="45"/>
      <c r="T165" s="30"/>
      <c r="U165" s="45"/>
      <c r="V165" s="30"/>
      <c r="W165" s="34"/>
      <c r="X165" s="30"/>
      <c r="Y165" s="34">
        <v>5</v>
      </c>
      <c r="Z165" s="30"/>
      <c r="AA165" s="30"/>
      <c r="AB165" s="30"/>
      <c r="AC165" s="53">
        <v>4</v>
      </c>
      <c r="AD165" s="53"/>
      <c r="AE165" s="30">
        <f t="shared" si="3"/>
        <v>69</v>
      </c>
      <c r="AF165" s="30"/>
    </row>
    <row r="166" spans="1:38" ht="31.5" x14ac:dyDescent="0.25">
      <c r="A166" s="27">
        <v>174</v>
      </c>
      <c r="B166" s="15" t="s">
        <v>73</v>
      </c>
      <c r="C166" s="14" t="s">
        <v>155</v>
      </c>
      <c r="D166" s="30"/>
      <c r="E166" s="34"/>
      <c r="F166" s="30"/>
      <c r="G166" s="34"/>
      <c r="H166" s="47"/>
      <c r="I166" s="51">
        <v>50</v>
      </c>
      <c r="K166" s="49"/>
      <c r="L166" s="34"/>
      <c r="M166" s="34">
        <v>500</v>
      </c>
      <c r="N166" s="30"/>
      <c r="O166" s="34"/>
      <c r="P166" s="34"/>
      <c r="Q166" s="30"/>
      <c r="R166" s="30"/>
      <c r="S166" s="45">
        <v>5</v>
      </c>
      <c r="T166" s="30"/>
      <c r="U166" s="45"/>
      <c r="V166" s="30"/>
      <c r="W166" s="34"/>
      <c r="X166" s="30"/>
      <c r="Y166" s="34">
        <v>2</v>
      </c>
      <c r="Z166" s="30"/>
      <c r="AA166" s="30"/>
      <c r="AB166" s="30"/>
      <c r="AC166" s="53">
        <v>3</v>
      </c>
      <c r="AD166" s="53"/>
      <c r="AE166" s="30">
        <f t="shared" si="3"/>
        <v>560</v>
      </c>
      <c r="AF166" s="30"/>
    </row>
    <row r="167" spans="1:38" ht="47.25" x14ac:dyDescent="0.25">
      <c r="A167" s="27">
        <v>175</v>
      </c>
      <c r="B167" s="15" t="s">
        <v>74</v>
      </c>
      <c r="C167" s="14" t="s">
        <v>155</v>
      </c>
      <c r="D167" s="30"/>
      <c r="E167" s="34">
        <v>10</v>
      </c>
      <c r="F167" s="30"/>
      <c r="G167" s="34"/>
      <c r="H167" s="47"/>
      <c r="I167" s="51">
        <v>8</v>
      </c>
      <c r="K167" s="49"/>
      <c r="L167" s="34"/>
      <c r="M167" s="34">
        <v>100</v>
      </c>
      <c r="N167" s="30"/>
      <c r="O167" s="34">
        <v>25</v>
      </c>
      <c r="P167" s="34"/>
      <c r="Q167" s="30">
        <v>1</v>
      </c>
      <c r="R167" s="30"/>
      <c r="S167" s="45">
        <v>2</v>
      </c>
      <c r="T167" s="30"/>
      <c r="U167" s="45"/>
      <c r="V167" s="30"/>
      <c r="W167" s="34">
        <v>50</v>
      </c>
      <c r="X167" s="30"/>
      <c r="Y167" s="34">
        <v>5</v>
      </c>
      <c r="Z167" s="30"/>
      <c r="AA167" s="30">
        <v>6</v>
      </c>
      <c r="AB167" s="30"/>
      <c r="AC167" s="53"/>
      <c r="AD167" s="53"/>
      <c r="AE167" s="30">
        <f t="shared" si="3"/>
        <v>207</v>
      </c>
      <c r="AF167" s="30"/>
    </row>
    <row r="168" spans="1:38" ht="31.5" x14ac:dyDescent="0.25">
      <c r="A168" s="27">
        <v>176</v>
      </c>
      <c r="B168" s="11" t="s">
        <v>130</v>
      </c>
      <c r="C168" s="14" t="s">
        <v>155</v>
      </c>
      <c r="D168" s="30"/>
      <c r="E168" s="34">
        <v>10</v>
      </c>
      <c r="F168" s="30"/>
      <c r="G168" s="34"/>
      <c r="H168" s="47"/>
      <c r="I168" s="51">
        <v>6</v>
      </c>
      <c r="K168" s="49">
        <v>5</v>
      </c>
      <c r="L168" s="34"/>
      <c r="M168" s="34">
        <v>100</v>
      </c>
      <c r="N168" s="30"/>
      <c r="O168" s="34"/>
      <c r="P168" s="34"/>
      <c r="Q168" s="30"/>
      <c r="R168" s="30"/>
      <c r="S168" s="45">
        <v>2</v>
      </c>
      <c r="T168" s="30"/>
      <c r="U168" s="45"/>
      <c r="V168" s="30"/>
      <c r="W168" s="34">
        <v>50</v>
      </c>
      <c r="X168" s="30"/>
      <c r="Y168" s="34">
        <v>2</v>
      </c>
      <c r="Z168" s="30"/>
      <c r="AA168" s="30"/>
      <c r="AB168" s="30"/>
      <c r="AC168" s="53">
        <v>1</v>
      </c>
      <c r="AD168" s="53"/>
      <c r="AE168" s="30">
        <f t="shared" si="3"/>
        <v>176</v>
      </c>
      <c r="AF168" s="30"/>
    </row>
    <row r="169" spans="1:38" ht="31.5" x14ac:dyDescent="0.25">
      <c r="A169" s="27">
        <v>177</v>
      </c>
      <c r="B169" s="15" t="s">
        <v>75</v>
      </c>
      <c r="C169" s="14" t="s">
        <v>155</v>
      </c>
      <c r="D169" s="30"/>
      <c r="E169" s="34">
        <v>10</v>
      </c>
      <c r="F169" s="30"/>
      <c r="G169" s="34"/>
      <c r="H169" s="47"/>
      <c r="I169" s="51">
        <v>6</v>
      </c>
      <c r="K169" s="49"/>
      <c r="L169" s="34"/>
      <c r="M169" s="34">
        <v>100</v>
      </c>
      <c r="N169" s="30"/>
      <c r="O169" s="34"/>
      <c r="P169" s="34"/>
      <c r="Q169" s="30"/>
      <c r="R169" s="30"/>
      <c r="S169" s="45">
        <v>2</v>
      </c>
      <c r="T169" s="30"/>
      <c r="U169" s="45">
        <v>2</v>
      </c>
      <c r="V169" s="30"/>
      <c r="W169" s="34"/>
      <c r="X169" s="30"/>
      <c r="Y169" s="34">
        <v>20</v>
      </c>
      <c r="Z169" s="30"/>
      <c r="AA169" s="30">
        <v>12</v>
      </c>
      <c r="AB169" s="30"/>
      <c r="AC169" s="53">
        <v>2</v>
      </c>
      <c r="AD169" s="53"/>
      <c r="AE169" s="30">
        <f t="shared" si="3"/>
        <v>154</v>
      </c>
      <c r="AF169" s="30"/>
    </row>
    <row r="170" spans="1:38" ht="110.25" x14ac:dyDescent="0.25">
      <c r="A170" s="27">
        <v>178</v>
      </c>
      <c r="B170" s="15" t="s">
        <v>76</v>
      </c>
      <c r="C170" s="14" t="s">
        <v>155</v>
      </c>
      <c r="D170" s="30"/>
      <c r="E170" s="34">
        <v>100</v>
      </c>
      <c r="F170" s="30"/>
      <c r="G170" s="34"/>
      <c r="H170" s="47"/>
      <c r="I170" s="51">
        <v>15</v>
      </c>
      <c r="K170" s="49"/>
      <c r="L170" s="34"/>
      <c r="M170" s="34">
        <v>100</v>
      </c>
      <c r="N170" s="30"/>
      <c r="O170" s="34">
        <v>100</v>
      </c>
      <c r="P170" s="34"/>
      <c r="Q170" s="30">
        <v>20</v>
      </c>
      <c r="R170" s="30"/>
      <c r="S170" s="45">
        <v>5</v>
      </c>
      <c r="T170" s="30"/>
      <c r="U170" s="45">
        <v>12</v>
      </c>
      <c r="V170" s="30"/>
      <c r="W170" s="34"/>
      <c r="X170" s="30"/>
      <c r="Y170" s="34">
        <v>20</v>
      </c>
      <c r="Z170" s="30"/>
      <c r="AA170" s="30">
        <v>100</v>
      </c>
      <c r="AB170" s="30"/>
      <c r="AC170" s="53"/>
      <c r="AD170" s="53"/>
      <c r="AE170" s="30">
        <f t="shared" si="3"/>
        <v>472</v>
      </c>
      <c r="AF170" s="30"/>
    </row>
    <row r="171" spans="1:38" ht="31.5" x14ac:dyDescent="0.25">
      <c r="A171" s="27">
        <v>179</v>
      </c>
      <c r="B171" s="15" t="s">
        <v>149</v>
      </c>
      <c r="C171" s="14" t="s">
        <v>215</v>
      </c>
      <c r="D171" s="30"/>
      <c r="E171" s="34"/>
      <c r="F171" s="30"/>
      <c r="G171" s="34"/>
      <c r="H171" s="47"/>
      <c r="I171" s="51">
        <v>50</v>
      </c>
      <c r="K171" s="49">
        <v>10</v>
      </c>
      <c r="L171" s="34"/>
      <c r="M171" s="34">
        <v>200</v>
      </c>
      <c r="N171" s="30"/>
      <c r="O171" s="34"/>
      <c r="P171" s="34"/>
      <c r="Q171" s="30"/>
      <c r="R171" s="30"/>
      <c r="S171" s="45"/>
      <c r="T171" s="30"/>
      <c r="U171" s="45"/>
      <c r="V171" s="30"/>
      <c r="W171" s="34"/>
      <c r="X171" s="30"/>
      <c r="Y171" s="34"/>
      <c r="Z171" s="30"/>
      <c r="AA171" s="30"/>
      <c r="AB171" s="30"/>
      <c r="AC171" s="53"/>
      <c r="AD171" s="53"/>
      <c r="AE171" s="30">
        <f t="shared" si="3"/>
        <v>260</v>
      </c>
      <c r="AF171" s="30"/>
    </row>
    <row r="172" spans="1:38" ht="126" x14ac:dyDescent="0.25">
      <c r="A172" s="27">
        <v>180</v>
      </c>
      <c r="B172" s="15" t="s">
        <v>168</v>
      </c>
      <c r="C172" s="14" t="s">
        <v>155</v>
      </c>
      <c r="D172" s="30"/>
      <c r="E172" s="34">
        <v>10</v>
      </c>
      <c r="F172" s="30"/>
      <c r="G172" s="34">
        <v>10</v>
      </c>
      <c r="H172" s="47"/>
      <c r="I172" s="51">
        <v>2</v>
      </c>
      <c r="K172" s="49"/>
      <c r="L172" s="34"/>
      <c r="M172" s="34">
        <v>10</v>
      </c>
      <c r="N172" s="30"/>
      <c r="O172" s="34"/>
      <c r="P172" s="34"/>
      <c r="Q172" s="30"/>
      <c r="R172" s="30"/>
      <c r="S172" s="45"/>
      <c r="T172" s="30"/>
      <c r="U172" s="45"/>
      <c r="V172" s="30"/>
      <c r="W172" s="34"/>
      <c r="X172" s="30"/>
      <c r="Y172" s="34">
        <v>2</v>
      </c>
      <c r="Z172" s="30"/>
      <c r="AA172" s="30">
        <v>2</v>
      </c>
      <c r="AB172" s="30"/>
      <c r="AC172" s="53"/>
      <c r="AD172" s="53"/>
      <c r="AE172" s="30">
        <f t="shared" si="3"/>
        <v>36</v>
      </c>
      <c r="AF172" s="30"/>
    </row>
    <row r="173" spans="1:38" ht="126" x14ac:dyDescent="0.25">
      <c r="A173" s="27">
        <v>181</v>
      </c>
      <c r="B173" s="15" t="s">
        <v>169</v>
      </c>
      <c r="C173" s="14" t="s">
        <v>155</v>
      </c>
      <c r="D173" s="30"/>
      <c r="E173" s="34"/>
      <c r="F173" s="30"/>
      <c r="G173" s="34"/>
      <c r="H173" s="47"/>
      <c r="I173" s="51">
        <v>2</v>
      </c>
      <c r="K173" s="49"/>
      <c r="L173" s="34"/>
      <c r="M173" s="34">
        <v>10</v>
      </c>
      <c r="N173" s="30"/>
      <c r="O173" s="34"/>
      <c r="P173" s="34"/>
      <c r="Q173" s="30"/>
      <c r="R173" s="30"/>
      <c r="S173" s="45"/>
      <c r="T173" s="30"/>
      <c r="U173" s="45"/>
      <c r="V173" s="30"/>
      <c r="W173" s="34"/>
      <c r="X173" s="30"/>
      <c r="Y173" s="34">
        <v>2</v>
      </c>
      <c r="Z173" s="30"/>
      <c r="AA173" s="30"/>
      <c r="AB173" s="30"/>
      <c r="AC173" s="53">
        <v>1</v>
      </c>
      <c r="AD173" s="53"/>
      <c r="AE173" s="30">
        <f t="shared" si="3"/>
        <v>15</v>
      </c>
      <c r="AF173" s="30"/>
    </row>
    <row r="174" spans="1:38" ht="31.5" x14ac:dyDescent="0.25">
      <c r="A174" s="27">
        <v>182</v>
      </c>
      <c r="B174" s="15" t="s">
        <v>55</v>
      </c>
      <c r="C174" s="14" t="s">
        <v>155</v>
      </c>
      <c r="D174" s="30"/>
      <c r="E174" s="34">
        <v>10</v>
      </c>
      <c r="F174" s="30"/>
      <c r="G174" s="34">
        <v>2</v>
      </c>
      <c r="H174" s="47"/>
      <c r="I174" s="51">
        <v>10</v>
      </c>
      <c r="K174" s="49"/>
      <c r="L174" s="34"/>
      <c r="M174" s="34">
        <v>10</v>
      </c>
      <c r="N174" s="30"/>
      <c r="O174" s="34"/>
      <c r="P174" s="34"/>
      <c r="Q174" s="30"/>
      <c r="R174" s="30"/>
      <c r="S174" s="45"/>
      <c r="T174" s="30"/>
      <c r="U174" s="45"/>
      <c r="V174" s="30"/>
      <c r="W174" s="34"/>
      <c r="X174" s="30"/>
      <c r="Y174" s="34">
        <v>3</v>
      </c>
      <c r="Z174" s="30"/>
      <c r="AA174" s="30">
        <v>2</v>
      </c>
      <c r="AB174" s="30"/>
      <c r="AC174" s="53">
        <v>1</v>
      </c>
      <c r="AD174" s="53"/>
      <c r="AE174" s="30">
        <f t="shared" si="3"/>
        <v>38</v>
      </c>
      <c r="AF174" s="30"/>
    </row>
    <row r="175" spans="1:38" s="63" customFormat="1" ht="63" x14ac:dyDescent="0.25">
      <c r="A175" s="56">
        <v>183</v>
      </c>
      <c r="B175" s="10" t="s">
        <v>188</v>
      </c>
      <c r="C175" s="14" t="s">
        <v>155</v>
      </c>
      <c r="D175" s="30"/>
      <c r="E175" s="34">
        <v>5</v>
      </c>
      <c r="F175" s="30"/>
      <c r="G175" s="34"/>
      <c r="H175" s="47"/>
      <c r="I175" s="51">
        <v>6</v>
      </c>
      <c r="J175" s="30"/>
      <c r="K175" s="49"/>
      <c r="L175" s="34"/>
      <c r="M175" s="34">
        <v>5</v>
      </c>
      <c r="N175" s="30"/>
      <c r="O175" s="34"/>
      <c r="P175" s="34"/>
      <c r="Q175" s="30"/>
      <c r="R175" s="30"/>
      <c r="S175" s="45">
        <v>2</v>
      </c>
      <c r="T175" s="30"/>
      <c r="U175" s="45"/>
      <c r="V175" s="30"/>
      <c r="W175" s="34"/>
      <c r="X175" s="30"/>
      <c r="Y175" s="34">
        <v>0</v>
      </c>
      <c r="Z175" s="30"/>
      <c r="AA175" s="30"/>
      <c r="AB175" s="30"/>
      <c r="AC175" s="53"/>
      <c r="AD175" s="53"/>
      <c r="AE175" s="30">
        <f t="shared" si="3"/>
        <v>18</v>
      </c>
      <c r="AF175" s="30"/>
      <c r="AG175" s="54"/>
      <c r="AH175" s="54"/>
      <c r="AI175" s="54"/>
      <c r="AJ175" s="54"/>
      <c r="AK175" s="54"/>
      <c r="AL175" s="54"/>
    </row>
    <row r="176" spans="1:38" ht="189" x14ac:dyDescent="0.25">
      <c r="A176" s="27">
        <v>184</v>
      </c>
      <c r="B176" s="15" t="s">
        <v>101</v>
      </c>
      <c r="C176" s="14" t="s">
        <v>155</v>
      </c>
      <c r="D176" s="30"/>
      <c r="E176" s="34">
        <v>20</v>
      </c>
      <c r="F176" s="30"/>
      <c r="G176" s="34"/>
      <c r="H176" s="47"/>
      <c r="I176" s="51">
        <v>18</v>
      </c>
      <c r="K176" s="49">
        <v>4</v>
      </c>
      <c r="L176" s="34"/>
      <c r="M176" s="34">
        <v>15</v>
      </c>
      <c r="N176" s="30"/>
      <c r="O176" s="34"/>
      <c r="P176" s="34"/>
      <c r="Q176" s="30"/>
      <c r="R176" s="30"/>
      <c r="S176" s="45">
        <v>1</v>
      </c>
      <c r="T176" s="30"/>
      <c r="U176" s="45"/>
      <c r="V176" s="30"/>
      <c r="W176" s="34"/>
      <c r="X176" s="30"/>
      <c r="Y176" s="34">
        <v>0</v>
      </c>
      <c r="Z176" s="30"/>
      <c r="AA176" s="30"/>
      <c r="AB176" s="30"/>
      <c r="AC176" s="53"/>
      <c r="AD176" s="53"/>
      <c r="AE176" s="30">
        <f t="shared" si="3"/>
        <v>58</v>
      </c>
      <c r="AF176" s="30"/>
    </row>
    <row r="177" spans="1:32" ht="31.5" x14ac:dyDescent="0.25">
      <c r="A177" s="27">
        <v>185</v>
      </c>
      <c r="B177" s="11" t="s">
        <v>122</v>
      </c>
      <c r="C177" s="14" t="s">
        <v>155</v>
      </c>
      <c r="D177" s="30"/>
      <c r="E177" s="34">
        <v>10</v>
      </c>
      <c r="F177" s="30"/>
      <c r="G177" s="34"/>
      <c r="H177" s="47"/>
      <c r="K177" s="49">
        <v>8</v>
      </c>
      <c r="L177" s="34"/>
      <c r="M177" s="34">
        <v>5</v>
      </c>
      <c r="N177" s="30"/>
      <c r="O177" s="34"/>
      <c r="P177" s="34"/>
      <c r="Q177" s="30"/>
      <c r="R177" s="30"/>
      <c r="S177" s="45">
        <v>1</v>
      </c>
      <c r="T177" s="30"/>
      <c r="U177" s="45"/>
      <c r="V177" s="30"/>
      <c r="W177" s="34"/>
      <c r="X177" s="30"/>
      <c r="Y177" s="34"/>
      <c r="Z177" s="30"/>
      <c r="AA177" s="30"/>
      <c r="AB177" s="30"/>
      <c r="AC177" s="53"/>
      <c r="AD177" s="53"/>
      <c r="AE177" s="30">
        <f t="shared" si="3"/>
        <v>24</v>
      </c>
      <c r="AF177" s="30"/>
    </row>
    <row r="178" spans="1:32" ht="15.75" x14ac:dyDescent="0.25">
      <c r="A178" s="27">
        <v>186</v>
      </c>
      <c r="B178" s="11" t="s">
        <v>121</v>
      </c>
      <c r="C178" s="14" t="s">
        <v>155</v>
      </c>
      <c r="D178" s="30"/>
      <c r="E178" s="34">
        <v>10</v>
      </c>
      <c r="F178" s="30"/>
      <c r="G178" s="34"/>
      <c r="H178" s="47"/>
      <c r="K178" s="49"/>
      <c r="L178" s="34"/>
      <c r="M178" s="34">
        <v>5</v>
      </c>
      <c r="N178" s="30"/>
      <c r="O178" s="34"/>
      <c r="P178" s="34"/>
      <c r="Q178" s="30"/>
      <c r="R178" s="30"/>
      <c r="S178" s="45">
        <v>1</v>
      </c>
      <c r="T178" s="30"/>
      <c r="U178" s="45"/>
      <c r="V178" s="30"/>
      <c r="W178" s="34"/>
      <c r="X178" s="30"/>
      <c r="Y178" s="34"/>
      <c r="Z178" s="30"/>
      <c r="AA178" s="30"/>
      <c r="AB178" s="30"/>
      <c r="AC178" s="53"/>
      <c r="AD178" s="53"/>
      <c r="AE178" s="30">
        <f t="shared" si="3"/>
        <v>16</v>
      </c>
      <c r="AF178" s="30"/>
    </row>
    <row r="179" spans="1:32" ht="31.5" x14ac:dyDescent="0.25">
      <c r="A179" s="27">
        <v>187</v>
      </c>
      <c r="B179" s="11" t="s">
        <v>123</v>
      </c>
      <c r="C179" s="14" t="s">
        <v>155</v>
      </c>
      <c r="D179" s="30"/>
      <c r="E179" s="34">
        <v>10</v>
      </c>
      <c r="F179" s="30"/>
      <c r="G179" s="34"/>
      <c r="H179" s="47"/>
      <c r="K179" s="49">
        <v>8</v>
      </c>
      <c r="L179" s="34"/>
      <c r="M179" s="34">
        <v>5</v>
      </c>
      <c r="N179" s="30"/>
      <c r="O179" s="34"/>
      <c r="P179" s="34"/>
      <c r="Q179" s="30"/>
      <c r="R179" s="30"/>
      <c r="S179" s="45">
        <v>1</v>
      </c>
      <c r="T179" s="30"/>
      <c r="U179" s="45"/>
      <c r="V179" s="30"/>
      <c r="W179" s="34"/>
      <c r="X179" s="30"/>
      <c r="Y179" s="34"/>
      <c r="Z179" s="30"/>
      <c r="AA179" s="30"/>
      <c r="AB179" s="30"/>
      <c r="AC179" s="53"/>
      <c r="AD179" s="53"/>
      <c r="AE179" s="30">
        <f t="shared" si="3"/>
        <v>24</v>
      </c>
      <c r="AF179" s="30"/>
    </row>
    <row r="180" spans="1:32" ht="157.5" x14ac:dyDescent="0.25">
      <c r="A180" s="27">
        <v>188</v>
      </c>
      <c r="B180" s="10" t="s">
        <v>153</v>
      </c>
      <c r="C180" s="14" t="s">
        <v>218</v>
      </c>
      <c r="D180" s="30"/>
      <c r="E180" s="34">
        <v>12</v>
      </c>
      <c r="F180" s="30"/>
      <c r="G180" s="34"/>
      <c r="H180" s="47"/>
      <c r="I180" s="51">
        <v>2</v>
      </c>
      <c r="K180" s="49"/>
      <c r="L180" s="34"/>
      <c r="M180" s="34">
        <v>5</v>
      </c>
      <c r="N180" s="30"/>
      <c r="O180" s="34"/>
      <c r="P180" s="34"/>
      <c r="Q180" s="30"/>
      <c r="R180" s="30"/>
      <c r="S180" s="45"/>
      <c r="T180" s="30"/>
      <c r="U180" s="45"/>
      <c r="V180" s="30"/>
      <c r="W180" s="34"/>
      <c r="X180" s="30"/>
      <c r="Y180" s="34"/>
      <c r="Z180" s="30"/>
      <c r="AA180" s="30">
        <v>2</v>
      </c>
      <c r="AB180" s="30"/>
      <c r="AC180" s="53"/>
      <c r="AD180" s="53"/>
      <c r="AE180" s="30">
        <f t="shared" si="3"/>
        <v>21</v>
      </c>
      <c r="AF180" s="30"/>
    </row>
    <row r="181" spans="1:32" ht="15.75" x14ac:dyDescent="0.25">
      <c r="A181" s="27">
        <v>189</v>
      </c>
      <c r="B181" s="15" t="s">
        <v>77</v>
      </c>
      <c r="C181" s="14" t="s">
        <v>155</v>
      </c>
      <c r="D181" s="30"/>
      <c r="E181" s="34">
        <v>50</v>
      </c>
      <c r="F181" s="30"/>
      <c r="G181" s="34"/>
      <c r="H181" s="47"/>
      <c r="I181" s="51">
        <v>100</v>
      </c>
      <c r="K181" s="49"/>
      <c r="L181" s="34"/>
      <c r="M181" s="44">
        <v>5000</v>
      </c>
      <c r="N181" s="30"/>
      <c r="O181" s="34">
        <v>25</v>
      </c>
      <c r="P181" s="34"/>
      <c r="Q181" s="30">
        <v>6</v>
      </c>
      <c r="R181" s="30"/>
      <c r="S181" s="45">
        <v>10</v>
      </c>
      <c r="T181" s="30"/>
      <c r="U181" s="45"/>
      <c r="V181" s="30"/>
      <c r="W181" s="34"/>
      <c r="X181" s="30"/>
      <c r="Y181" s="34"/>
      <c r="Z181" s="30"/>
      <c r="AA181" s="30">
        <v>12</v>
      </c>
      <c r="AB181" s="30"/>
      <c r="AC181" s="53"/>
      <c r="AD181" s="53"/>
      <c r="AE181" s="30">
        <f t="shared" si="3"/>
        <v>5203</v>
      </c>
      <c r="AF181" s="30"/>
    </row>
    <row r="182" spans="1:32" ht="31.5" x14ac:dyDescent="0.25">
      <c r="A182" s="27">
        <v>190</v>
      </c>
      <c r="B182" s="11" t="s">
        <v>150</v>
      </c>
      <c r="C182" s="14" t="s">
        <v>215</v>
      </c>
      <c r="D182" s="30"/>
      <c r="E182" s="34">
        <v>100</v>
      </c>
      <c r="F182" s="30"/>
      <c r="G182" s="34"/>
      <c r="H182" s="47"/>
      <c r="I182" s="51">
        <v>100</v>
      </c>
      <c r="K182" s="49">
        <v>50</v>
      </c>
      <c r="L182" s="34"/>
      <c r="M182" s="44">
        <v>2000</v>
      </c>
      <c r="N182" s="30"/>
      <c r="O182" s="34"/>
      <c r="P182" s="34"/>
      <c r="Q182" s="30">
        <v>6</v>
      </c>
      <c r="R182" s="30"/>
      <c r="S182" s="45"/>
      <c r="T182" s="30"/>
      <c r="U182" s="45">
        <v>5</v>
      </c>
      <c r="V182" s="30"/>
      <c r="W182" s="34"/>
      <c r="X182" s="30"/>
      <c r="Y182" s="34"/>
      <c r="Z182" s="30"/>
      <c r="AA182" s="30">
        <v>50</v>
      </c>
      <c r="AB182" s="30"/>
      <c r="AC182" s="53"/>
      <c r="AD182" s="53"/>
      <c r="AE182" s="30">
        <f t="shared" si="3"/>
        <v>2311</v>
      </c>
      <c r="AF182" s="30"/>
    </row>
    <row r="183" spans="1:32" ht="78.75" x14ac:dyDescent="0.25">
      <c r="A183" s="27">
        <v>191</v>
      </c>
      <c r="B183" s="15" t="s">
        <v>78</v>
      </c>
      <c r="C183" s="14" t="s">
        <v>155</v>
      </c>
      <c r="D183" s="30"/>
      <c r="E183" s="34">
        <v>5</v>
      </c>
      <c r="F183" s="30"/>
      <c r="G183" s="34"/>
      <c r="H183" s="47"/>
      <c r="I183" s="51">
        <v>6</v>
      </c>
      <c r="K183" s="49"/>
      <c r="L183" s="34"/>
      <c r="M183" s="34">
        <v>50</v>
      </c>
      <c r="N183" s="30"/>
      <c r="O183" s="34"/>
      <c r="P183" s="34"/>
      <c r="Q183" s="30"/>
      <c r="R183" s="30"/>
      <c r="S183" s="45"/>
      <c r="T183" s="30"/>
      <c r="U183" s="45"/>
      <c r="V183" s="30"/>
      <c r="W183" s="34"/>
      <c r="X183" s="30"/>
      <c r="Y183" s="34">
        <v>2</v>
      </c>
      <c r="Z183" s="30"/>
      <c r="AA183" s="30">
        <v>6</v>
      </c>
      <c r="AB183" s="30"/>
      <c r="AC183" s="53"/>
      <c r="AD183" s="53"/>
      <c r="AE183" s="30">
        <f t="shared" si="3"/>
        <v>69</v>
      </c>
      <c r="AF183" s="30"/>
    </row>
    <row r="184" spans="1:32" ht="63" x14ac:dyDescent="0.25">
      <c r="A184" s="27">
        <v>192</v>
      </c>
      <c r="B184" s="11" t="s">
        <v>165</v>
      </c>
      <c r="C184" s="14" t="s">
        <v>219</v>
      </c>
      <c r="D184" s="30"/>
      <c r="E184" s="34">
        <v>30</v>
      </c>
      <c r="F184" s="30">
        <v>50</v>
      </c>
      <c r="G184" s="34"/>
      <c r="H184" s="47"/>
      <c r="I184" s="51">
        <v>8</v>
      </c>
      <c r="K184" s="49"/>
      <c r="L184" s="34"/>
      <c r="M184" s="34">
        <v>5</v>
      </c>
      <c r="N184" s="30"/>
      <c r="O184" s="34">
        <v>25</v>
      </c>
      <c r="P184" s="34"/>
      <c r="Q184" s="30"/>
      <c r="R184" s="30"/>
      <c r="S184" s="45">
        <v>2</v>
      </c>
      <c r="T184" s="30"/>
      <c r="U184" s="45">
        <v>1</v>
      </c>
      <c r="V184" s="30"/>
      <c r="W184" s="34">
        <v>10</v>
      </c>
      <c r="X184" s="30"/>
      <c r="Y184" s="34">
        <v>10</v>
      </c>
      <c r="Z184" s="30"/>
      <c r="AA184" s="30"/>
      <c r="AB184" s="30"/>
      <c r="AC184" s="53">
        <v>2</v>
      </c>
      <c r="AD184" s="53"/>
      <c r="AE184" s="30">
        <f t="shared" si="3"/>
        <v>93</v>
      </c>
      <c r="AF184" s="30"/>
    </row>
    <row r="185" spans="1:32" ht="105" x14ac:dyDescent="0.25">
      <c r="A185" s="27">
        <v>193</v>
      </c>
      <c r="B185" s="38" t="s">
        <v>244</v>
      </c>
      <c r="C185" s="30"/>
      <c r="D185" s="30"/>
      <c r="E185" s="34">
        <v>5</v>
      </c>
      <c r="F185" s="30"/>
      <c r="G185" s="34"/>
      <c r="H185" s="47"/>
      <c r="I185" s="51">
        <v>20</v>
      </c>
      <c r="K185" s="49"/>
      <c r="L185" s="34"/>
      <c r="M185" s="34">
        <v>10</v>
      </c>
      <c r="N185" s="30"/>
      <c r="O185" s="34"/>
      <c r="P185" s="34"/>
      <c r="Q185" s="30"/>
      <c r="R185" s="30"/>
      <c r="S185" s="45"/>
      <c r="T185" s="30"/>
      <c r="U185" s="45"/>
      <c r="V185" s="30"/>
      <c r="W185" s="34"/>
      <c r="X185" s="30"/>
      <c r="Y185" s="34"/>
      <c r="Z185" s="30"/>
      <c r="AA185" s="30"/>
      <c r="AB185" s="30"/>
      <c r="AC185" s="53">
        <v>2</v>
      </c>
      <c r="AD185" s="53"/>
      <c r="AE185" s="30">
        <f t="shared" si="3"/>
        <v>37</v>
      </c>
      <c r="AF185" s="30"/>
    </row>
    <row r="186" spans="1:32" ht="110.25" x14ac:dyDescent="0.25">
      <c r="A186" s="27">
        <v>194</v>
      </c>
      <c r="B186" s="15" t="s">
        <v>79</v>
      </c>
      <c r="C186" s="14" t="s">
        <v>155</v>
      </c>
      <c r="D186" s="30"/>
      <c r="E186" s="34">
        <v>30</v>
      </c>
      <c r="F186" s="30"/>
      <c r="G186" s="34">
        <v>2</v>
      </c>
      <c r="H186" s="47"/>
      <c r="I186" s="51">
        <v>10</v>
      </c>
      <c r="K186" s="49"/>
      <c r="L186" s="34"/>
      <c r="M186" s="34">
        <v>200</v>
      </c>
      <c r="N186" s="30"/>
      <c r="O186" s="34">
        <v>5</v>
      </c>
      <c r="P186" s="34"/>
      <c r="Q186" s="30">
        <v>2</v>
      </c>
      <c r="R186" s="30"/>
      <c r="S186" s="45"/>
      <c r="T186" s="30"/>
      <c r="U186" s="45"/>
      <c r="V186" s="30"/>
      <c r="W186" s="34">
        <v>30</v>
      </c>
      <c r="X186" s="30"/>
      <c r="Y186" s="34">
        <v>2</v>
      </c>
      <c r="Z186" s="30"/>
      <c r="AA186" s="30">
        <v>10</v>
      </c>
      <c r="AB186" s="30"/>
      <c r="AC186" s="53"/>
      <c r="AD186" s="53"/>
      <c r="AE186" s="30">
        <f t="shared" si="3"/>
        <v>291</v>
      </c>
      <c r="AF186" s="30"/>
    </row>
    <row r="187" spans="1:32" ht="47.25" x14ac:dyDescent="0.25">
      <c r="A187" s="27">
        <v>195</v>
      </c>
      <c r="B187" s="15" t="s">
        <v>80</v>
      </c>
      <c r="C187" s="14" t="s">
        <v>155</v>
      </c>
      <c r="D187" s="30"/>
      <c r="E187" s="34"/>
      <c r="F187" s="30"/>
      <c r="G187" s="34"/>
      <c r="H187" s="47"/>
      <c r="I187" s="51">
        <v>100</v>
      </c>
      <c r="K187" s="49"/>
      <c r="L187" s="34"/>
      <c r="M187" s="44">
        <v>1000</v>
      </c>
      <c r="N187" s="30"/>
      <c r="O187" s="34"/>
      <c r="P187" s="34"/>
      <c r="Q187" s="30"/>
      <c r="R187" s="30"/>
      <c r="S187" s="45">
        <v>5</v>
      </c>
      <c r="T187" s="30"/>
      <c r="U187" s="45"/>
      <c r="V187" s="30"/>
      <c r="W187" s="34"/>
      <c r="X187" s="30"/>
      <c r="Y187" s="34">
        <v>2</v>
      </c>
      <c r="Z187" s="30"/>
      <c r="AA187" s="30"/>
      <c r="AB187" s="30"/>
      <c r="AC187" s="53"/>
      <c r="AD187" s="53"/>
      <c r="AE187" s="30">
        <f t="shared" si="3"/>
        <v>1107</v>
      </c>
      <c r="AF187" s="30"/>
    </row>
    <row r="188" spans="1:32" ht="31.5" x14ac:dyDescent="0.25">
      <c r="A188" s="27">
        <v>196</v>
      </c>
      <c r="B188" s="11" t="s">
        <v>29</v>
      </c>
      <c r="C188" s="14" t="s">
        <v>155</v>
      </c>
      <c r="D188" s="30"/>
      <c r="E188" s="34">
        <v>20</v>
      </c>
      <c r="F188" s="30"/>
      <c r="G188" s="34"/>
      <c r="H188" s="47"/>
      <c r="I188" s="51">
        <v>5</v>
      </c>
      <c r="K188" s="49">
        <v>2</v>
      </c>
      <c r="L188" s="34"/>
      <c r="M188" s="34">
        <v>200</v>
      </c>
      <c r="N188" s="30"/>
      <c r="O188" s="34"/>
      <c r="P188" s="34"/>
      <c r="Q188" s="30">
        <v>1</v>
      </c>
      <c r="R188" s="30"/>
      <c r="S188" s="45">
        <v>5</v>
      </c>
      <c r="T188" s="30"/>
      <c r="U188" s="45"/>
      <c r="V188" s="30"/>
      <c r="W188" s="34"/>
      <c r="X188" s="30"/>
      <c r="Y188" s="34">
        <v>2</v>
      </c>
      <c r="Z188" s="30"/>
      <c r="AA188" s="30">
        <v>6</v>
      </c>
      <c r="AB188" s="30"/>
      <c r="AC188" s="53"/>
      <c r="AD188" s="53"/>
      <c r="AE188" s="30">
        <f t="shared" si="3"/>
        <v>241</v>
      </c>
      <c r="AF188" s="30"/>
    </row>
    <row r="189" spans="1:32" ht="63" x14ac:dyDescent="0.25">
      <c r="A189" s="27">
        <v>197</v>
      </c>
      <c r="B189" s="15" t="s">
        <v>134</v>
      </c>
      <c r="C189" s="14" t="s">
        <v>155</v>
      </c>
      <c r="D189" s="30"/>
      <c r="E189" s="34">
        <v>20</v>
      </c>
      <c r="F189" s="30"/>
      <c r="G189" s="34"/>
      <c r="H189" s="47"/>
      <c r="I189" s="51">
        <v>5</v>
      </c>
      <c r="K189" s="49"/>
      <c r="L189" s="34"/>
      <c r="M189" s="34">
        <v>200</v>
      </c>
      <c r="N189" s="30"/>
      <c r="O189" s="34">
        <v>5</v>
      </c>
      <c r="P189" s="34"/>
      <c r="Q189" s="30"/>
      <c r="R189" s="30"/>
      <c r="S189" s="45"/>
      <c r="T189" s="30"/>
      <c r="U189" s="45"/>
      <c r="V189" s="30"/>
      <c r="W189" s="34"/>
      <c r="X189" s="30"/>
      <c r="Y189" s="34">
        <v>2</v>
      </c>
      <c r="Z189" s="30"/>
      <c r="AA189" s="30"/>
      <c r="AB189" s="30"/>
      <c r="AC189" s="53"/>
      <c r="AD189" s="53"/>
      <c r="AE189" s="30">
        <f t="shared" si="3"/>
        <v>232</v>
      </c>
      <c r="AF189" s="30"/>
    </row>
    <row r="190" spans="1:32" ht="31.5" x14ac:dyDescent="0.25">
      <c r="A190" s="27">
        <v>198</v>
      </c>
      <c r="B190" s="83" t="s">
        <v>81</v>
      </c>
      <c r="C190" s="58" t="s">
        <v>155</v>
      </c>
      <c r="D190" s="59"/>
      <c r="E190" s="59"/>
      <c r="F190" s="59"/>
      <c r="G190" s="59"/>
      <c r="H190" s="60"/>
      <c r="I190" s="60">
        <v>5</v>
      </c>
      <c r="J190" s="59"/>
      <c r="K190" s="61"/>
      <c r="L190" s="59"/>
      <c r="M190" s="59">
        <v>200</v>
      </c>
      <c r="N190" s="59"/>
      <c r="O190" s="59"/>
      <c r="P190" s="59"/>
      <c r="Q190" s="59"/>
      <c r="R190" s="59"/>
      <c r="S190" s="62">
        <v>2</v>
      </c>
      <c r="T190" s="59"/>
      <c r="U190" s="62"/>
      <c r="V190" s="59"/>
      <c r="W190" s="59"/>
      <c r="X190" s="59"/>
      <c r="Y190" s="59">
        <v>2</v>
      </c>
      <c r="Z190" s="59"/>
      <c r="AA190" s="59"/>
      <c r="AB190" s="59"/>
      <c r="AC190" s="59">
        <v>2</v>
      </c>
      <c r="AD190" s="59"/>
      <c r="AE190" s="30">
        <f t="shared" si="3"/>
        <v>211</v>
      </c>
      <c r="AF190" s="59"/>
    </row>
    <row r="191" spans="1:32" ht="47.25" x14ac:dyDescent="0.25">
      <c r="A191" s="27">
        <v>199</v>
      </c>
      <c r="B191" s="15" t="s">
        <v>82</v>
      </c>
      <c r="C191" s="14" t="s">
        <v>155</v>
      </c>
      <c r="D191" s="30"/>
      <c r="E191" s="34"/>
      <c r="F191" s="30"/>
      <c r="G191" s="34"/>
      <c r="H191" s="47"/>
      <c r="I191" s="51">
        <v>100</v>
      </c>
      <c r="K191" s="49"/>
      <c r="L191" s="34"/>
      <c r="M191" s="34">
        <v>300</v>
      </c>
      <c r="N191" s="30"/>
      <c r="O191" s="34"/>
      <c r="P191" s="34"/>
      <c r="Q191" s="30"/>
      <c r="R191" s="30"/>
      <c r="S191" s="45"/>
      <c r="T191" s="30"/>
      <c r="U191" s="45">
        <v>2</v>
      </c>
      <c r="V191" s="30"/>
      <c r="W191" s="34"/>
      <c r="X191" s="30"/>
      <c r="Y191" s="34">
        <v>2</v>
      </c>
      <c r="Z191" s="30"/>
      <c r="AA191" s="30">
        <v>60</v>
      </c>
      <c r="AB191" s="30"/>
      <c r="AC191" s="53"/>
      <c r="AD191" s="53"/>
      <c r="AE191" s="30">
        <f t="shared" si="3"/>
        <v>464</v>
      </c>
      <c r="AF191" s="30"/>
    </row>
    <row r="192" spans="1:32" ht="47.25" x14ac:dyDescent="0.25">
      <c r="A192" s="27">
        <v>200</v>
      </c>
      <c r="B192" s="15" t="s">
        <v>151</v>
      </c>
      <c r="C192" s="14" t="s">
        <v>216</v>
      </c>
      <c r="D192" s="30"/>
      <c r="E192" s="34"/>
      <c r="F192" s="30"/>
      <c r="G192" s="34"/>
      <c r="H192" s="47"/>
      <c r="I192" s="51">
        <v>100</v>
      </c>
      <c r="K192" s="49"/>
      <c r="L192" s="34"/>
      <c r="M192" s="44">
        <v>2000</v>
      </c>
      <c r="N192" s="30"/>
      <c r="O192" s="34"/>
      <c r="P192" s="34"/>
      <c r="Q192" s="30"/>
      <c r="R192" s="30"/>
      <c r="S192" s="45"/>
      <c r="T192" s="30"/>
      <c r="U192" s="45"/>
      <c r="V192" s="30"/>
      <c r="W192" s="34"/>
      <c r="X192" s="30"/>
      <c r="Y192" s="34"/>
      <c r="Z192" s="30"/>
      <c r="AA192" s="30">
        <v>60</v>
      </c>
      <c r="AB192" s="30"/>
      <c r="AC192" s="53"/>
      <c r="AD192" s="53"/>
      <c r="AE192" s="30">
        <f t="shared" ref="AE192:AE217" si="4">E192+G192+I192+K192+M192+O192+Q192+S192+U192+W192+Y192+AA192+AC192</f>
        <v>2160</v>
      </c>
      <c r="AF192" s="30"/>
    </row>
    <row r="193" spans="1:32" ht="31.5" x14ac:dyDescent="0.25">
      <c r="A193" s="27">
        <v>201</v>
      </c>
      <c r="B193" s="15" t="s">
        <v>84</v>
      </c>
      <c r="C193" s="14" t="s">
        <v>155</v>
      </c>
      <c r="D193" s="30"/>
      <c r="E193" s="34"/>
      <c r="F193" s="30"/>
      <c r="G193" s="34"/>
      <c r="H193" s="47"/>
      <c r="I193" s="51">
        <v>10</v>
      </c>
      <c r="K193" s="49">
        <v>2</v>
      </c>
      <c r="L193" s="34"/>
      <c r="M193" s="34">
        <v>50</v>
      </c>
      <c r="N193" s="30"/>
      <c r="O193" s="34"/>
      <c r="P193" s="34"/>
      <c r="Q193" s="30">
        <v>1</v>
      </c>
      <c r="R193" s="30"/>
      <c r="S193" s="45"/>
      <c r="T193" s="30"/>
      <c r="U193" s="45"/>
      <c r="V193" s="30"/>
      <c r="W193" s="34"/>
      <c r="X193" s="30"/>
      <c r="Y193" s="34"/>
      <c r="Z193" s="30"/>
      <c r="AA193" s="30">
        <v>6</v>
      </c>
      <c r="AB193" s="30"/>
      <c r="AC193" s="53"/>
      <c r="AD193" s="53"/>
      <c r="AE193" s="30">
        <f t="shared" si="4"/>
        <v>69</v>
      </c>
      <c r="AF193" s="30"/>
    </row>
    <row r="194" spans="1:32" ht="31.5" x14ac:dyDescent="0.25">
      <c r="A194" s="27">
        <v>202</v>
      </c>
      <c r="B194" s="15" t="s">
        <v>83</v>
      </c>
      <c r="C194" s="14" t="s">
        <v>155</v>
      </c>
      <c r="D194" s="30"/>
      <c r="E194" s="34"/>
      <c r="F194" s="30"/>
      <c r="G194" s="34"/>
      <c r="H194" s="47"/>
      <c r="I194" s="51">
        <v>10</v>
      </c>
      <c r="K194" s="49"/>
      <c r="L194" s="34"/>
      <c r="M194" s="34">
        <v>50</v>
      </c>
      <c r="N194" s="30"/>
      <c r="O194" s="34">
        <v>10</v>
      </c>
      <c r="P194" s="34"/>
      <c r="Q194" s="30">
        <v>1</v>
      </c>
      <c r="R194" s="30"/>
      <c r="S194" s="45"/>
      <c r="T194" s="30"/>
      <c r="U194" s="45"/>
      <c r="V194" s="30"/>
      <c r="W194" s="34"/>
      <c r="X194" s="30"/>
      <c r="Y194" s="34">
        <v>20</v>
      </c>
      <c r="Z194" s="30"/>
      <c r="AA194" s="30">
        <v>6</v>
      </c>
      <c r="AB194" s="30"/>
      <c r="AC194" s="53"/>
      <c r="AD194" s="53"/>
      <c r="AE194" s="30">
        <f t="shared" si="4"/>
        <v>97</v>
      </c>
      <c r="AF194" s="30"/>
    </row>
    <row r="195" spans="1:32" ht="63" x14ac:dyDescent="0.25">
      <c r="A195" s="27">
        <v>203</v>
      </c>
      <c r="B195" s="15" t="s">
        <v>87</v>
      </c>
      <c r="C195" s="14" t="s">
        <v>155</v>
      </c>
      <c r="D195" s="30"/>
      <c r="E195" s="34"/>
      <c r="F195" s="30"/>
      <c r="G195" s="34"/>
      <c r="H195" s="47"/>
      <c r="I195" s="51">
        <v>10</v>
      </c>
      <c r="K195" s="49"/>
      <c r="L195" s="34"/>
      <c r="M195" s="34">
        <v>50</v>
      </c>
      <c r="N195" s="30"/>
      <c r="O195" s="34"/>
      <c r="P195" s="34"/>
      <c r="Q195" s="30"/>
      <c r="R195" s="30"/>
      <c r="S195" s="45"/>
      <c r="T195" s="30"/>
      <c r="U195" s="45">
        <v>5</v>
      </c>
      <c r="V195" s="30"/>
      <c r="W195" s="34"/>
      <c r="X195" s="30"/>
      <c r="Y195" s="34">
        <v>20</v>
      </c>
      <c r="Z195" s="30"/>
      <c r="AA195" s="30">
        <v>6</v>
      </c>
      <c r="AB195" s="30"/>
      <c r="AC195" s="53"/>
      <c r="AD195" s="53"/>
      <c r="AE195" s="30">
        <f t="shared" si="4"/>
        <v>91</v>
      </c>
      <c r="AF195" s="30"/>
    </row>
    <row r="196" spans="1:32" ht="47.25" x14ac:dyDescent="0.25">
      <c r="A196" s="27">
        <v>204</v>
      </c>
      <c r="B196" s="15" t="s">
        <v>86</v>
      </c>
      <c r="C196" s="14" t="s">
        <v>155</v>
      </c>
      <c r="D196" s="30"/>
      <c r="E196" s="34"/>
      <c r="F196" s="30"/>
      <c r="G196" s="34"/>
      <c r="H196" s="47"/>
      <c r="I196" s="51">
        <v>10</v>
      </c>
      <c r="K196" s="49"/>
      <c r="L196" s="34"/>
      <c r="M196" s="34">
        <v>50</v>
      </c>
      <c r="N196" s="30"/>
      <c r="O196" s="34">
        <v>1</v>
      </c>
      <c r="P196" s="34"/>
      <c r="Q196" s="30"/>
      <c r="R196" s="30"/>
      <c r="S196" s="45"/>
      <c r="T196" s="30"/>
      <c r="U196" s="45"/>
      <c r="V196" s="30"/>
      <c r="W196" s="34"/>
      <c r="X196" s="30"/>
      <c r="Y196" s="34"/>
      <c r="Z196" s="30"/>
      <c r="AA196" s="30">
        <v>6</v>
      </c>
      <c r="AB196" s="30"/>
      <c r="AC196" s="53"/>
      <c r="AD196" s="53"/>
      <c r="AE196" s="30">
        <f t="shared" si="4"/>
        <v>67</v>
      </c>
      <c r="AF196" s="30"/>
    </row>
    <row r="197" spans="1:32" ht="63" x14ac:dyDescent="0.25">
      <c r="A197" s="27">
        <v>205</v>
      </c>
      <c r="B197" s="15" t="s">
        <v>85</v>
      </c>
      <c r="C197" s="14" t="s">
        <v>155</v>
      </c>
      <c r="D197" s="30"/>
      <c r="E197" s="34"/>
      <c r="F197" s="30"/>
      <c r="G197" s="34"/>
      <c r="H197" s="47"/>
      <c r="I197" s="51">
        <v>10</v>
      </c>
      <c r="K197" s="49"/>
      <c r="L197" s="34"/>
      <c r="M197" s="34">
        <v>50</v>
      </c>
      <c r="N197" s="30"/>
      <c r="O197" s="34">
        <v>1</v>
      </c>
      <c r="P197" s="34"/>
      <c r="Q197" s="30"/>
      <c r="R197" s="30"/>
      <c r="S197" s="45"/>
      <c r="T197" s="30"/>
      <c r="U197" s="45"/>
      <c r="V197" s="30"/>
      <c r="W197" s="34"/>
      <c r="X197" s="30"/>
      <c r="Y197" s="34"/>
      <c r="Z197" s="30"/>
      <c r="AA197" s="30">
        <v>6</v>
      </c>
      <c r="AB197" s="30"/>
      <c r="AC197" s="53"/>
      <c r="AD197" s="53"/>
      <c r="AE197" s="30">
        <f t="shared" si="4"/>
        <v>67</v>
      </c>
      <c r="AF197" s="30"/>
    </row>
    <row r="198" spans="1:32" ht="63" x14ac:dyDescent="0.25">
      <c r="A198" s="27">
        <v>206</v>
      </c>
      <c r="B198" s="15" t="s">
        <v>88</v>
      </c>
      <c r="C198" s="14" t="s">
        <v>155</v>
      </c>
      <c r="D198" s="30"/>
      <c r="E198" s="34"/>
      <c r="F198" s="30"/>
      <c r="G198" s="34"/>
      <c r="H198" s="47"/>
      <c r="I198" s="51">
        <v>8</v>
      </c>
      <c r="K198" s="49"/>
      <c r="L198" s="34"/>
      <c r="M198" s="34">
        <v>300</v>
      </c>
      <c r="N198" s="30"/>
      <c r="O198" s="34" t="s">
        <v>245</v>
      </c>
      <c r="P198" s="34"/>
      <c r="Q198" s="30"/>
      <c r="R198" s="30"/>
      <c r="S198" s="45"/>
      <c r="T198" s="30"/>
      <c r="U198" s="45"/>
      <c r="V198" s="30"/>
      <c r="W198" s="34"/>
      <c r="X198" s="30"/>
      <c r="Y198" s="34">
        <v>5</v>
      </c>
      <c r="Z198" s="30"/>
      <c r="AA198" s="30"/>
      <c r="AB198" s="30"/>
      <c r="AC198" s="53">
        <v>1</v>
      </c>
      <c r="AD198" s="53"/>
      <c r="AE198" s="30" t="e">
        <f t="shared" si="4"/>
        <v>#VALUE!</v>
      </c>
      <c r="AF198" s="30"/>
    </row>
    <row r="199" spans="1:32" ht="94.5" x14ac:dyDescent="0.25">
      <c r="A199" s="27">
        <v>207</v>
      </c>
      <c r="B199" s="15" t="s">
        <v>89</v>
      </c>
      <c r="C199" s="14" t="s">
        <v>155</v>
      </c>
      <c r="D199" s="30"/>
      <c r="E199" s="34"/>
      <c r="F199" s="30"/>
      <c r="G199" s="34"/>
      <c r="H199" s="47"/>
      <c r="I199" s="51">
        <v>8</v>
      </c>
      <c r="K199" s="49"/>
      <c r="L199" s="34"/>
      <c r="M199" s="34">
        <v>300</v>
      </c>
      <c r="N199" s="30"/>
      <c r="O199" s="34"/>
      <c r="P199" s="34"/>
      <c r="Q199" s="30"/>
      <c r="R199" s="30"/>
      <c r="S199" s="45"/>
      <c r="T199" s="30"/>
      <c r="U199" s="45"/>
      <c r="V199" s="30"/>
      <c r="W199" s="34"/>
      <c r="X199" s="30"/>
      <c r="Y199" s="34"/>
      <c r="Z199" s="30"/>
      <c r="AA199" s="30"/>
      <c r="AB199" s="30"/>
      <c r="AC199" s="53"/>
      <c r="AD199" s="53"/>
      <c r="AE199" s="30">
        <f t="shared" si="4"/>
        <v>308</v>
      </c>
      <c r="AF199" s="30"/>
    </row>
    <row r="200" spans="1:32" ht="63" x14ac:dyDescent="0.25">
      <c r="A200" s="27">
        <v>208</v>
      </c>
      <c r="B200" s="15" t="s">
        <v>90</v>
      </c>
      <c r="C200" s="14" t="s">
        <v>155</v>
      </c>
      <c r="D200" s="30"/>
      <c r="E200" s="34"/>
      <c r="F200" s="30"/>
      <c r="G200" s="34"/>
      <c r="H200" s="47"/>
      <c r="I200" s="51">
        <v>8</v>
      </c>
      <c r="K200" s="49"/>
      <c r="L200" s="34"/>
      <c r="M200" s="34">
        <v>300</v>
      </c>
      <c r="N200" s="30"/>
      <c r="O200" s="34"/>
      <c r="P200" s="34"/>
      <c r="Q200" s="30"/>
      <c r="R200" s="30"/>
      <c r="S200" s="45"/>
      <c r="T200" s="30"/>
      <c r="U200" s="45"/>
      <c r="V200" s="30"/>
      <c r="W200" s="34"/>
      <c r="X200" s="30"/>
      <c r="Y200" s="34"/>
      <c r="Z200" s="30"/>
      <c r="AA200" s="30"/>
      <c r="AB200" s="30"/>
      <c r="AC200" s="53"/>
      <c r="AD200" s="53"/>
      <c r="AE200" s="30">
        <f t="shared" si="4"/>
        <v>308</v>
      </c>
      <c r="AF200" s="30"/>
    </row>
    <row r="201" spans="1:32" ht="63" x14ac:dyDescent="0.25">
      <c r="A201" s="27">
        <v>209</v>
      </c>
      <c r="B201" s="15" t="s">
        <v>91</v>
      </c>
      <c r="C201" s="14" t="s">
        <v>155</v>
      </c>
      <c r="D201" s="30"/>
      <c r="E201" s="34"/>
      <c r="F201" s="30"/>
      <c r="G201" s="34"/>
      <c r="H201" s="47"/>
      <c r="I201" s="51">
        <v>8</v>
      </c>
      <c r="K201" s="49"/>
      <c r="L201" s="34"/>
      <c r="M201" s="34">
        <v>300</v>
      </c>
      <c r="N201" s="30"/>
      <c r="O201" s="34"/>
      <c r="P201" s="34"/>
      <c r="Q201" s="30"/>
      <c r="R201" s="30"/>
      <c r="S201" s="45"/>
      <c r="T201" s="30"/>
      <c r="U201" s="45"/>
      <c r="V201" s="30"/>
      <c r="W201" s="34"/>
      <c r="X201" s="30"/>
      <c r="Y201" s="34"/>
      <c r="Z201" s="30"/>
      <c r="AA201" s="30"/>
      <c r="AB201" s="30"/>
      <c r="AC201" s="53">
        <v>1</v>
      </c>
      <c r="AD201" s="53"/>
      <c r="AE201" s="30">
        <f t="shared" si="4"/>
        <v>309</v>
      </c>
      <c r="AF201" s="30"/>
    </row>
    <row r="202" spans="1:32" ht="63" x14ac:dyDescent="0.25">
      <c r="A202" s="27">
        <v>218</v>
      </c>
      <c r="B202" s="85" t="s">
        <v>92</v>
      </c>
      <c r="C202" s="14" t="s">
        <v>155</v>
      </c>
      <c r="D202" s="30"/>
      <c r="E202" s="34"/>
      <c r="F202" s="30"/>
      <c r="G202" s="34"/>
      <c r="H202" s="47"/>
      <c r="I202" s="51">
        <v>8</v>
      </c>
      <c r="K202" s="49"/>
      <c r="L202" s="34"/>
      <c r="M202" s="34">
        <v>300</v>
      </c>
      <c r="N202" s="30"/>
      <c r="O202" s="34"/>
      <c r="P202" s="34"/>
      <c r="Q202" s="30"/>
      <c r="R202" s="30"/>
      <c r="S202" s="45"/>
      <c r="T202" s="30"/>
      <c r="U202" s="45"/>
      <c r="V202" s="30"/>
      <c r="W202" s="34"/>
      <c r="X202" s="30"/>
      <c r="Y202" s="34"/>
      <c r="Z202" s="30"/>
      <c r="AA202" s="30"/>
      <c r="AB202" s="30"/>
      <c r="AC202" s="53"/>
      <c r="AD202" s="53"/>
      <c r="AE202" s="30">
        <f t="shared" si="4"/>
        <v>308</v>
      </c>
      <c r="AF202" s="30"/>
    </row>
    <row r="203" spans="1:32" ht="63" x14ac:dyDescent="0.25">
      <c r="A203" s="27">
        <v>219</v>
      </c>
      <c r="B203" s="15" t="s">
        <v>93</v>
      </c>
      <c r="C203" s="14" t="s">
        <v>155</v>
      </c>
      <c r="D203" s="30"/>
      <c r="E203" s="34"/>
      <c r="F203" s="30"/>
      <c r="G203" s="34"/>
      <c r="H203" s="47"/>
      <c r="I203" s="51">
        <v>8</v>
      </c>
      <c r="K203" s="49"/>
      <c r="L203" s="34"/>
      <c r="M203" s="34">
        <v>300</v>
      </c>
      <c r="N203" s="30"/>
      <c r="O203" s="34"/>
      <c r="P203" s="34"/>
      <c r="Q203" s="30"/>
      <c r="R203" s="30"/>
      <c r="S203" s="45"/>
      <c r="T203" s="30"/>
      <c r="U203" s="45"/>
      <c r="V203" s="30"/>
      <c r="W203" s="34"/>
      <c r="X203" s="30"/>
      <c r="Y203" s="34"/>
      <c r="Z203" s="30"/>
      <c r="AA203" s="30"/>
      <c r="AB203" s="30"/>
      <c r="AC203" s="53">
        <v>2</v>
      </c>
      <c r="AD203" s="53"/>
      <c r="AE203" s="30">
        <f t="shared" si="4"/>
        <v>310</v>
      </c>
      <c r="AF203" s="30"/>
    </row>
    <row r="204" spans="1:32" ht="63" x14ac:dyDescent="0.25">
      <c r="A204" s="27">
        <v>221</v>
      </c>
      <c r="B204" s="15" t="s">
        <v>94</v>
      </c>
      <c r="C204" s="14" t="s">
        <v>155</v>
      </c>
      <c r="D204" s="30"/>
      <c r="E204" s="34"/>
      <c r="F204" s="30"/>
      <c r="G204" s="34"/>
      <c r="H204" s="47"/>
      <c r="I204" s="51">
        <v>8</v>
      </c>
      <c r="K204" s="49"/>
      <c r="L204" s="34"/>
      <c r="M204" s="34">
        <v>300</v>
      </c>
      <c r="N204" s="30"/>
      <c r="O204" s="34"/>
      <c r="P204" s="34"/>
      <c r="Q204" s="30"/>
      <c r="R204" s="30"/>
      <c r="S204" s="45"/>
      <c r="T204" s="30"/>
      <c r="U204" s="45"/>
      <c r="V204" s="30"/>
      <c r="W204" s="34"/>
      <c r="X204" s="30"/>
      <c r="Y204" s="34"/>
      <c r="Z204" s="30"/>
      <c r="AA204" s="30"/>
      <c r="AB204" s="30"/>
      <c r="AC204" s="53"/>
      <c r="AD204" s="53"/>
      <c r="AE204" s="30">
        <f t="shared" si="4"/>
        <v>308</v>
      </c>
      <c r="AF204" s="30"/>
    </row>
    <row r="205" spans="1:32" ht="56.25" customHeight="1" x14ac:dyDescent="0.25">
      <c r="A205" s="27">
        <v>222</v>
      </c>
      <c r="B205" s="15" t="s">
        <v>95</v>
      </c>
      <c r="C205" s="14" t="s">
        <v>155</v>
      </c>
      <c r="D205" s="30"/>
      <c r="E205" s="34"/>
      <c r="F205" s="30"/>
      <c r="G205" s="34"/>
      <c r="H205" s="47"/>
      <c r="I205" s="51">
        <v>8</v>
      </c>
      <c r="K205" s="49"/>
      <c r="L205" s="34"/>
      <c r="M205" s="34">
        <v>300</v>
      </c>
      <c r="N205" s="30"/>
      <c r="O205" s="34"/>
      <c r="P205" s="34"/>
      <c r="Q205" s="30"/>
      <c r="R205" s="30"/>
      <c r="S205" s="45"/>
      <c r="T205" s="30"/>
      <c r="U205" s="45"/>
      <c r="V205" s="30"/>
      <c r="W205" s="34"/>
      <c r="X205" s="30"/>
      <c r="Y205" s="34"/>
      <c r="Z205" s="30"/>
      <c r="AA205" s="30"/>
      <c r="AB205" s="30"/>
      <c r="AC205" s="53"/>
      <c r="AD205" s="53"/>
      <c r="AE205" s="30">
        <f t="shared" si="4"/>
        <v>308</v>
      </c>
      <c r="AF205" s="30"/>
    </row>
    <row r="206" spans="1:32" ht="63" x14ac:dyDescent="0.25">
      <c r="A206" s="27">
        <v>223</v>
      </c>
      <c r="B206" s="15" t="s">
        <v>96</v>
      </c>
      <c r="C206" s="14" t="s">
        <v>155</v>
      </c>
      <c r="D206" s="30"/>
      <c r="E206" s="34"/>
      <c r="F206" s="30"/>
      <c r="G206" s="34"/>
      <c r="H206" s="47"/>
      <c r="I206" s="51">
        <v>8</v>
      </c>
      <c r="K206" s="49"/>
      <c r="L206" s="34"/>
      <c r="M206" s="34">
        <v>300</v>
      </c>
      <c r="N206" s="30"/>
      <c r="O206" s="34"/>
      <c r="P206" s="34"/>
      <c r="Q206" s="30"/>
      <c r="R206" s="30"/>
      <c r="S206" s="45"/>
      <c r="T206" s="30"/>
      <c r="U206" s="45"/>
      <c r="V206" s="30"/>
      <c r="W206" s="34"/>
      <c r="X206" s="30"/>
      <c r="Y206" s="34"/>
      <c r="Z206" s="30"/>
      <c r="AA206" s="30"/>
      <c r="AB206" s="30"/>
      <c r="AC206" s="53">
        <v>2</v>
      </c>
      <c r="AD206" s="53"/>
      <c r="AE206" s="30">
        <f t="shared" si="4"/>
        <v>310</v>
      </c>
      <c r="AF206" s="30"/>
    </row>
    <row r="207" spans="1:32" ht="63" x14ac:dyDescent="0.25">
      <c r="A207" s="27">
        <v>224</v>
      </c>
      <c r="B207" s="15" t="s">
        <v>97</v>
      </c>
      <c r="C207" s="14" t="s">
        <v>155</v>
      </c>
      <c r="D207" s="30"/>
      <c r="E207" s="34"/>
      <c r="F207" s="30"/>
      <c r="G207" s="34"/>
      <c r="H207" s="47"/>
      <c r="I207" s="51">
        <v>8</v>
      </c>
      <c r="K207" s="49"/>
      <c r="L207" s="34"/>
      <c r="M207" s="34">
        <v>300</v>
      </c>
      <c r="N207" s="30"/>
      <c r="O207" s="34"/>
      <c r="P207" s="34"/>
      <c r="Q207" s="30"/>
      <c r="R207" s="30"/>
      <c r="S207" s="45"/>
      <c r="T207" s="30"/>
      <c r="U207" s="45"/>
      <c r="V207" s="30"/>
      <c r="W207" s="34"/>
      <c r="X207" s="30"/>
      <c r="Y207" s="34"/>
      <c r="Z207" s="30"/>
      <c r="AA207" s="30"/>
      <c r="AB207" s="30"/>
      <c r="AC207" s="53"/>
      <c r="AD207" s="53"/>
      <c r="AE207" s="30">
        <f t="shared" si="4"/>
        <v>308</v>
      </c>
      <c r="AF207" s="30"/>
    </row>
    <row r="208" spans="1:32" ht="63" x14ac:dyDescent="0.25">
      <c r="A208" s="27">
        <v>225</v>
      </c>
      <c r="B208" s="15" t="s">
        <v>98</v>
      </c>
      <c r="C208" s="14" t="s">
        <v>155</v>
      </c>
      <c r="D208" s="30"/>
      <c r="E208" s="34"/>
      <c r="F208" s="30"/>
      <c r="G208" s="34"/>
      <c r="H208" s="47"/>
      <c r="I208" s="51">
        <v>8</v>
      </c>
      <c r="K208" s="49"/>
      <c r="L208" s="34"/>
      <c r="M208" s="34">
        <v>300</v>
      </c>
      <c r="N208" s="30"/>
      <c r="O208" s="34"/>
      <c r="P208" s="34"/>
      <c r="Q208" s="30"/>
      <c r="R208" s="30"/>
      <c r="S208" s="45"/>
      <c r="T208" s="30"/>
      <c r="U208" s="45"/>
      <c r="V208" s="30"/>
      <c r="W208" s="34"/>
      <c r="X208" s="30"/>
      <c r="Y208" s="34"/>
      <c r="Z208" s="30"/>
      <c r="AA208" s="30"/>
      <c r="AB208" s="30"/>
      <c r="AC208" s="53"/>
      <c r="AD208" s="53"/>
      <c r="AE208" s="30">
        <f t="shared" si="4"/>
        <v>308</v>
      </c>
      <c r="AF208" s="30"/>
    </row>
    <row r="209" spans="1:32" ht="31.5" x14ac:dyDescent="0.25">
      <c r="A209" s="27">
        <v>226</v>
      </c>
      <c r="B209" s="15" t="s">
        <v>251</v>
      </c>
      <c r="C209" s="14" t="s">
        <v>155</v>
      </c>
      <c r="D209" s="30"/>
      <c r="E209" s="34">
        <v>10</v>
      </c>
      <c r="F209" s="30"/>
      <c r="G209" s="34"/>
      <c r="H209" s="47"/>
      <c r="K209" s="49"/>
      <c r="L209" s="34"/>
      <c r="M209" s="34">
        <v>1</v>
      </c>
      <c r="N209" s="30"/>
      <c r="O209" s="34"/>
      <c r="P209" s="34"/>
      <c r="Q209" s="30"/>
      <c r="R209" s="30"/>
      <c r="S209" s="45"/>
      <c r="T209" s="30"/>
      <c r="U209" s="45"/>
      <c r="V209" s="30"/>
      <c r="W209" s="34"/>
      <c r="X209" s="30"/>
      <c r="Y209" s="34"/>
      <c r="Z209" s="30"/>
      <c r="AA209" s="30"/>
      <c r="AB209" s="30"/>
      <c r="AC209" s="53"/>
      <c r="AD209" s="53"/>
      <c r="AE209" s="30">
        <f t="shared" si="4"/>
        <v>11</v>
      </c>
      <c r="AF209" s="30"/>
    </row>
    <row r="210" spans="1:32" ht="94.5" x14ac:dyDescent="0.25">
      <c r="A210" s="27">
        <v>227</v>
      </c>
      <c r="B210" s="85" t="s">
        <v>252</v>
      </c>
      <c r="C210" s="14" t="s">
        <v>155</v>
      </c>
      <c r="D210" s="30"/>
      <c r="E210" s="34">
        <v>20</v>
      </c>
      <c r="F210" s="30"/>
      <c r="G210" s="34"/>
      <c r="H210" s="47"/>
      <c r="K210" s="49">
        <v>8</v>
      </c>
      <c r="L210" s="34"/>
      <c r="M210" s="34">
        <v>1</v>
      </c>
      <c r="N210" s="30"/>
      <c r="O210" s="34"/>
      <c r="P210" s="34"/>
      <c r="Q210" s="30"/>
      <c r="R210" s="30"/>
      <c r="S210" s="45"/>
      <c r="T210" s="30"/>
      <c r="U210" s="45"/>
      <c r="V210" s="30"/>
      <c r="W210" s="34"/>
      <c r="X210" s="30"/>
      <c r="Y210" s="34"/>
      <c r="Z210" s="30"/>
      <c r="AA210" s="30"/>
      <c r="AB210" s="30"/>
      <c r="AC210" s="53"/>
      <c r="AD210" s="53"/>
      <c r="AE210" s="30">
        <f t="shared" si="4"/>
        <v>29</v>
      </c>
      <c r="AF210" s="30"/>
    </row>
    <row r="211" spans="1:32" ht="47.25" x14ac:dyDescent="0.25">
      <c r="A211" s="27">
        <v>228</v>
      </c>
      <c r="B211" s="15" t="s">
        <v>253</v>
      </c>
      <c r="C211" s="14" t="s">
        <v>155</v>
      </c>
      <c r="D211" s="30"/>
      <c r="E211" s="34">
        <v>20</v>
      </c>
      <c r="F211" s="30"/>
      <c r="G211" s="34"/>
      <c r="H211" s="47"/>
      <c r="K211" s="49"/>
      <c r="L211" s="34"/>
      <c r="M211" s="34">
        <v>1</v>
      </c>
      <c r="N211" s="30"/>
      <c r="O211" s="34"/>
      <c r="P211" s="34"/>
      <c r="Q211" s="30"/>
      <c r="R211" s="30"/>
      <c r="S211" s="45"/>
      <c r="T211" s="30"/>
      <c r="U211" s="45"/>
      <c r="V211" s="30"/>
      <c r="W211" s="34"/>
      <c r="X211" s="30"/>
      <c r="Y211" s="34"/>
      <c r="Z211" s="30"/>
      <c r="AA211" s="30"/>
      <c r="AB211" s="30"/>
      <c r="AC211" s="53"/>
      <c r="AD211" s="53"/>
      <c r="AE211" s="30">
        <f t="shared" si="4"/>
        <v>21</v>
      </c>
      <c r="AF211" s="30"/>
    </row>
    <row r="212" spans="1:32" ht="31.5" x14ac:dyDescent="0.25">
      <c r="A212" s="27">
        <v>229</v>
      </c>
      <c r="B212" s="85" t="s">
        <v>254</v>
      </c>
      <c r="C212" s="14" t="s">
        <v>155</v>
      </c>
      <c r="D212" s="30"/>
      <c r="E212" s="34">
        <v>10</v>
      </c>
      <c r="F212" s="30"/>
      <c r="G212" s="34"/>
      <c r="H212" s="47"/>
      <c r="K212" s="49"/>
      <c r="L212" s="34"/>
      <c r="M212" s="34">
        <v>300</v>
      </c>
      <c r="N212" s="30"/>
      <c r="O212" s="34"/>
      <c r="P212" s="34"/>
      <c r="Q212" s="30"/>
      <c r="R212" s="30"/>
      <c r="S212" s="45"/>
      <c r="T212" s="30"/>
      <c r="U212" s="45"/>
      <c r="V212" s="30"/>
      <c r="W212" s="34"/>
      <c r="X212" s="30"/>
      <c r="Y212" s="34"/>
      <c r="Z212" s="30"/>
      <c r="AA212" s="30"/>
      <c r="AB212" s="30"/>
      <c r="AC212" s="53"/>
      <c r="AD212" s="53"/>
      <c r="AE212" s="30">
        <f t="shared" si="4"/>
        <v>310</v>
      </c>
      <c r="AF212" s="30"/>
    </row>
    <row r="213" spans="1:32" ht="63" x14ac:dyDescent="0.25">
      <c r="A213" s="27">
        <v>230</v>
      </c>
      <c r="B213" s="15" t="s">
        <v>135</v>
      </c>
      <c r="C213" s="14" t="s">
        <v>155</v>
      </c>
      <c r="D213" s="30"/>
      <c r="E213" s="34">
        <v>20</v>
      </c>
      <c r="F213" s="30"/>
      <c r="G213" s="34"/>
      <c r="H213" s="47"/>
      <c r="K213" s="49"/>
      <c r="L213" s="34"/>
      <c r="M213" s="34">
        <v>1</v>
      </c>
      <c r="N213" s="30"/>
      <c r="O213" s="34"/>
      <c r="P213" s="34"/>
      <c r="Q213" s="30"/>
      <c r="R213" s="30"/>
      <c r="S213" s="45"/>
      <c r="T213" s="30"/>
      <c r="U213" s="45"/>
      <c r="V213" s="30"/>
      <c r="W213" s="34"/>
      <c r="X213" s="30"/>
      <c r="Y213" s="34"/>
      <c r="Z213" s="30"/>
      <c r="AA213" s="30"/>
      <c r="AB213" s="30"/>
      <c r="AC213" s="53"/>
      <c r="AD213" s="53"/>
      <c r="AE213" s="30">
        <f t="shared" si="4"/>
        <v>21</v>
      </c>
      <c r="AF213" s="30"/>
    </row>
    <row r="214" spans="1:32" ht="55.5" customHeight="1" x14ac:dyDescent="0.25">
      <c r="A214" s="16">
        <v>231</v>
      </c>
      <c r="B214" s="15" t="s">
        <v>103</v>
      </c>
      <c r="C214" s="14" t="s">
        <v>155</v>
      </c>
      <c r="D214" s="30"/>
      <c r="E214" s="34">
        <v>10</v>
      </c>
      <c r="F214" s="30"/>
      <c r="G214" s="34"/>
      <c r="H214" s="47"/>
      <c r="K214" s="49"/>
      <c r="L214" s="34"/>
      <c r="M214" s="34">
        <v>1</v>
      </c>
      <c r="N214" s="30"/>
      <c r="O214" s="34"/>
      <c r="P214" s="34"/>
      <c r="Q214" s="30"/>
      <c r="R214" s="30"/>
      <c r="S214" s="45"/>
      <c r="T214" s="30"/>
      <c r="U214" s="45"/>
      <c r="V214" s="30"/>
      <c r="W214" s="34"/>
      <c r="X214" s="30"/>
      <c r="Y214" s="34"/>
      <c r="Z214" s="30"/>
      <c r="AA214" s="30"/>
      <c r="AB214" s="30"/>
      <c r="AC214" s="53"/>
      <c r="AD214" s="53"/>
      <c r="AE214" s="30">
        <f t="shared" si="4"/>
        <v>11</v>
      </c>
      <c r="AF214" s="30"/>
    </row>
    <row r="215" spans="1:32" ht="73.5" customHeight="1" x14ac:dyDescent="0.25">
      <c r="A215" s="16">
        <v>232</v>
      </c>
      <c r="B215" s="11" t="s">
        <v>30</v>
      </c>
      <c r="C215" s="14" t="s">
        <v>155</v>
      </c>
      <c r="D215" s="30"/>
      <c r="E215" s="34">
        <v>10</v>
      </c>
      <c r="F215" s="30"/>
      <c r="G215" s="34"/>
      <c r="H215" s="47"/>
      <c r="K215" s="49"/>
      <c r="L215" s="34"/>
      <c r="M215" s="34">
        <v>1</v>
      </c>
      <c r="N215" s="30"/>
      <c r="O215" s="34"/>
      <c r="P215" s="34"/>
      <c r="Q215" s="30"/>
      <c r="R215" s="30"/>
      <c r="S215" s="45"/>
      <c r="T215" s="30"/>
      <c r="U215" s="45"/>
      <c r="V215" s="30"/>
      <c r="W215" s="34"/>
      <c r="X215" s="30"/>
      <c r="Y215" s="34"/>
      <c r="Z215" s="30"/>
      <c r="AA215" s="30"/>
      <c r="AB215" s="30"/>
      <c r="AC215" s="53"/>
      <c r="AD215" s="53"/>
      <c r="AE215" s="30">
        <f t="shared" si="4"/>
        <v>11</v>
      </c>
      <c r="AF215" s="30"/>
    </row>
    <row r="216" spans="1:32" ht="31.5" x14ac:dyDescent="0.25">
      <c r="A216" s="30">
        <v>233</v>
      </c>
      <c r="B216" s="11" t="s">
        <v>31</v>
      </c>
      <c r="C216" s="14" t="s">
        <v>155</v>
      </c>
      <c r="D216" s="30"/>
      <c r="E216" s="34">
        <v>10</v>
      </c>
      <c r="F216" s="30"/>
      <c r="G216" s="34"/>
      <c r="H216" s="47"/>
      <c r="K216" s="49"/>
      <c r="L216" s="34"/>
      <c r="M216" s="34">
        <v>1</v>
      </c>
      <c r="N216" s="30"/>
      <c r="O216" s="34"/>
      <c r="P216" s="34"/>
      <c r="Q216" s="30"/>
      <c r="R216" s="30"/>
      <c r="S216" s="45"/>
      <c r="T216" s="30"/>
      <c r="U216" s="45"/>
      <c r="V216" s="30"/>
      <c r="W216" s="34"/>
      <c r="X216" s="30"/>
      <c r="Y216" s="34"/>
      <c r="Z216" s="30"/>
      <c r="AA216" s="30"/>
      <c r="AB216" s="30"/>
      <c r="AC216" s="53"/>
      <c r="AD216" s="53"/>
      <c r="AE216" s="30">
        <f t="shared" si="4"/>
        <v>11</v>
      </c>
      <c r="AF216" s="30"/>
    </row>
    <row r="217" spans="1:32" ht="141.75" x14ac:dyDescent="0.25">
      <c r="A217" s="30">
        <v>235</v>
      </c>
      <c r="B217" s="10" t="s">
        <v>200</v>
      </c>
      <c r="C217" s="28" t="s">
        <v>155</v>
      </c>
      <c r="D217" s="30"/>
      <c r="E217" s="34"/>
      <c r="F217" s="30"/>
      <c r="G217" s="34"/>
      <c r="H217" s="47"/>
      <c r="I217" s="51">
        <v>20</v>
      </c>
      <c r="K217" s="49"/>
      <c r="L217" s="34"/>
      <c r="M217" s="34">
        <v>100</v>
      </c>
      <c r="N217" s="30"/>
      <c r="O217" s="34"/>
      <c r="P217" s="34"/>
      <c r="Q217" s="30"/>
      <c r="R217" s="30"/>
      <c r="S217" s="45"/>
      <c r="T217" s="30"/>
      <c r="U217" s="45"/>
      <c r="V217" s="30"/>
      <c r="W217" s="34"/>
      <c r="X217" s="30"/>
      <c r="Y217" s="34"/>
      <c r="Z217" s="30"/>
      <c r="AA217" s="30">
        <v>12</v>
      </c>
      <c r="AB217" s="30"/>
      <c r="AC217" s="53"/>
      <c r="AD217" s="53"/>
      <c r="AE217" s="30">
        <f t="shared" si="4"/>
        <v>132</v>
      </c>
      <c r="AF217" s="30"/>
    </row>
    <row r="219" spans="1:32" x14ac:dyDescent="0.25">
      <c r="B219" s="39" t="s">
        <v>272</v>
      </c>
    </row>
    <row r="220" spans="1:32" x14ac:dyDescent="0.25">
      <c r="B220" s="39" t="s">
        <v>273</v>
      </c>
    </row>
  </sheetData>
  <sheetProtection sheet="1" objects="1" scenarios="1"/>
  <sortState ref="B3:AF224">
    <sortCondition ref="B3:B224"/>
  </sortState>
  <mergeCells count="14">
    <mergeCell ref="W2:X2"/>
    <mergeCell ref="Y2:Z2"/>
    <mergeCell ref="AA2:AB2"/>
    <mergeCell ref="AC2:AD2"/>
    <mergeCell ref="D1:AC1"/>
    <mergeCell ref="E2:F2"/>
    <mergeCell ref="G2:H2"/>
    <mergeCell ref="I2:J2"/>
    <mergeCell ref="K2:L2"/>
    <mergeCell ref="M2:N2"/>
    <mergeCell ref="O2:P2"/>
    <mergeCell ref="Q2:R2"/>
    <mergeCell ref="S2:T2"/>
    <mergeCell ref="U2:V2"/>
  </mergeCells>
  <hyperlinks>
    <hyperlink ref="B115" r:id="rId1" display="https://www.americanas.com.br/produto/8033553?DCSext.recom=RR_item_page.rr1-ClickCP&amp;nm_origem=rec_item_page.rr1-ClickCP&amp;nm_ranking_rec=4"/>
  </hyperlinks>
  <pageMargins left="0.511811024" right="0.511811024" top="0.78740157499999996" bottom="0.78740157499999996" header="0.31496062000000002" footer="0.31496062000000002"/>
  <pageSetup paperSize="9" orientation="portrait" horizontalDpi="0" verticalDpi="0"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0"/>
  <sheetViews>
    <sheetView showGridLines="0" topLeftCell="A211" workbookViewId="0">
      <selection activeCell="E224" sqref="E224"/>
    </sheetView>
  </sheetViews>
  <sheetFormatPr defaultColWidth="23.85546875" defaultRowHeight="50.1" customHeight="1" x14ac:dyDescent="0.2"/>
  <cols>
    <col min="1" max="1" width="8.5703125" style="174" customWidth="1"/>
    <col min="2" max="2" width="57.42578125" style="130" customWidth="1"/>
    <col min="3" max="3" width="11" style="135" customWidth="1"/>
    <col min="4" max="4" width="15" style="131" customWidth="1"/>
    <col min="5" max="16384" width="23.85546875" style="131"/>
  </cols>
  <sheetData>
    <row r="1" spans="1:4" ht="18.75" customHeight="1" x14ac:dyDescent="0.2">
      <c r="A1" s="208"/>
      <c r="B1" s="208"/>
      <c r="C1" s="208"/>
      <c r="D1" s="208"/>
    </row>
    <row r="2" spans="1:4" ht="15.95" customHeight="1" x14ac:dyDescent="0.2">
      <c r="A2" s="211" t="s">
        <v>480</v>
      </c>
      <c r="B2" s="211"/>
      <c r="C2" s="211"/>
      <c r="D2" s="211"/>
    </row>
    <row r="3" spans="1:4" ht="15.95" customHeight="1" x14ac:dyDescent="0.2">
      <c r="A3" s="212" t="s">
        <v>481</v>
      </c>
      <c r="B3" s="212"/>
      <c r="C3" s="212"/>
      <c r="D3" s="212"/>
    </row>
    <row r="4" spans="1:4" ht="15.95" customHeight="1" x14ac:dyDescent="0.2">
      <c r="A4" s="212" t="s">
        <v>482</v>
      </c>
      <c r="B4" s="212"/>
      <c r="C4" s="212"/>
      <c r="D4" s="212"/>
    </row>
    <row r="5" spans="1:4" ht="15.95" customHeight="1" x14ac:dyDescent="0.2">
      <c r="A5" s="212" t="s">
        <v>483</v>
      </c>
      <c r="B5" s="212"/>
      <c r="C5" s="212"/>
      <c r="D5" s="212"/>
    </row>
    <row r="6" spans="1:4" ht="12.75" customHeight="1" x14ac:dyDescent="0.2">
      <c r="A6" s="208"/>
      <c r="B6" s="208"/>
      <c r="C6" s="208"/>
      <c r="D6" s="208"/>
    </row>
    <row r="7" spans="1:4" ht="26.25" customHeight="1" x14ac:dyDescent="0.2">
      <c r="A7" s="209" t="s">
        <v>331</v>
      </c>
      <c r="B7" s="209"/>
      <c r="C7" s="210" t="s">
        <v>334</v>
      </c>
      <c r="D7" s="210"/>
    </row>
    <row r="8" spans="1:4" ht="47.25" customHeight="1" x14ac:dyDescent="0.2">
      <c r="A8" s="175" t="s">
        <v>322</v>
      </c>
      <c r="B8" s="175" t="s">
        <v>323</v>
      </c>
      <c r="C8" s="176" t="s">
        <v>324</v>
      </c>
      <c r="D8" s="175" t="s">
        <v>321</v>
      </c>
    </row>
    <row r="9" spans="1:4" ht="47.25" customHeight="1" x14ac:dyDescent="0.2">
      <c r="A9" s="133">
        <v>1</v>
      </c>
      <c r="B9" s="150" t="s">
        <v>276</v>
      </c>
      <c r="C9" s="168" t="s">
        <v>325</v>
      </c>
      <c r="D9" s="132"/>
    </row>
    <row r="10" spans="1:4" ht="15.75" customHeight="1" x14ac:dyDescent="0.2">
      <c r="A10" s="133">
        <v>2</v>
      </c>
      <c r="B10" s="150" t="s">
        <v>182</v>
      </c>
      <c r="C10" s="168" t="s">
        <v>325</v>
      </c>
      <c r="D10" s="132"/>
    </row>
    <row r="11" spans="1:4" ht="16.5" customHeight="1" x14ac:dyDescent="0.2">
      <c r="A11" s="133">
        <v>3</v>
      </c>
      <c r="B11" s="150" t="s">
        <v>277</v>
      </c>
      <c r="C11" s="168" t="s">
        <v>325</v>
      </c>
      <c r="D11" s="132"/>
    </row>
    <row r="12" spans="1:4" ht="30.75" customHeight="1" x14ac:dyDescent="0.2">
      <c r="A12" s="133">
        <v>4</v>
      </c>
      <c r="B12" s="151" t="s">
        <v>354</v>
      </c>
      <c r="C12" s="169" t="s">
        <v>326</v>
      </c>
      <c r="D12" s="132"/>
    </row>
    <row r="13" spans="1:4" ht="15" customHeight="1" x14ac:dyDescent="0.2">
      <c r="A13" s="133">
        <v>5</v>
      </c>
      <c r="B13" s="150" t="s">
        <v>278</v>
      </c>
      <c r="C13" s="168" t="s">
        <v>326</v>
      </c>
      <c r="D13" s="132"/>
    </row>
    <row r="14" spans="1:4" ht="17.25" customHeight="1" x14ac:dyDescent="0.2">
      <c r="A14" s="133">
        <v>6</v>
      </c>
      <c r="B14" s="152" t="s">
        <v>36</v>
      </c>
      <c r="C14" s="168" t="s">
        <v>325</v>
      </c>
      <c r="D14" s="132"/>
    </row>
    <row r="15" spans="1:4" ht="31.5" customHeight="1" x14ac:dyDescent="0.2">
      <c r="A15" s="133">
        <v>7</v>
      </c>
      <c r="B15" s="151" t="s">
        <v>37</v>
      </c>
      <c r="C15" s="168" t="s">
        <v>325</v>
      </c>
      <c r="D15" s="132"/>
    </row>
    <row r="16" spans="1:4" ht="16.5" customHeight="1" x14ac:dyDescent="0.2">
      <c r="A16" s="133">
        <v>8</v>
      </c>
      <c r="B16" s="151" t="s">
        <v>355</v>
      </c>
      <c r="C16" s="168" t="s">
        <v>327</v>
      </c>
      <c r="D16" s="132"/>
    </row>
    <row r="17" spans="1:4" ht="15" customHeight="1" x14ac:dyDescent="0.2">
      <c r="A17" s="133">
        <v>9</v>
      </c>
      <c r="B17" s="150" t="s">
        <v>279</v>
      </c>
      <c r="C17" s="168" t="s">
        <v>327</v>
      </c>
      <c r="D17" s="132"/>
    </row>
    <row r="18" spans="1:4" ht="30.75" customHeight="1" x14ac:dyDescent="0.2">
      <c r="A18" s="133">
        <v>10</v>
      </c>
      <c r="B18" s="151" t="s">
        <v>280</v>
      </c>
      <c r="C18" s="168" t="s">
        <v>327</v>
      </c>
      <c r="D18" s="132"/>
    </row>
    <row r="19" spans="1:4" ht="30" customHeight="1" x14ac:dyDescent="0.2">
      <c r="A19" s="133">
        <v>11</v>
      </c>
      <c r="B19" s="150" t="s">
        <v>282</v>
      </c>
      <c r="C19" s="168" t="s">
        <v>325</v>
      </c>
      <c r="D19" s="132"/>
    </row>
    <row r="20" spans="1:4" ht="15" customHeight="1" x14ac:dyDescent="0.2">
      <c r="A20" s="133">
        <v>12</v>
      </c>
      <c r="B20" s="151" t="s">
        <v>356</v>
      </c>
      <c r="C20" s="168" t="s">
        <v>325</v>
      </c>
      <c r="D20" s="132"/>
    </row>
    <row r="21" spans="1:4" ht="15.75" customHeight="1" x14ac:dyDescent="0.2">
      <c r="A21" s="133">
        <v>13</v>
      </c>
      <c r="B21" s="150" t="s">
        <v>281</v>
      </c>
      <c r="C21" s="168" t="s">
        <v>325</v>
      </c>
      <c r="D21" s="132"/>
    </row>
    <row r="22" spans="1:4" ht="16.5" customHeight="1" x14ac:dyDescent="0.2">
      <c r="A22" s="133">
        <v>14</v>
      </c>
      <c r="B22" s="150" t="s">
        <v>283</v>
      </c>
      <c r="C22" s="168" t="s">
        <v>325</v>
      </c>
      <c r="D22" s="132"/>
    </row>
    <row r="23" spans="1:4" ht="30" customHeight="1" x14ac:dyDescent="0.2">
      <c r="A23" s="133">
        <v>15</v>
      </c>
      <c r="B23" s="150" t="s">
        <v>357</v>
      </c>
      <c r="C23" s="168" t="s">
        <v>327</v>
      </c>
      <c r="D23" s="132"/>
    </row>
    <row r="24" spans="1:4" ht="17.25" customHeight="1" x14ac:dyDescent="0.2">
      <c r="A24" s="133">
        <v>16</v>
      </c>
      <c r="B24" s="150" t="s">
        <v>284</v>
      </c>
      <c r="C24" s="168" t="s">
        <v>325</v>
      </c>
      <c r="D24" s="132"/>
    </row>
    <row r="25" spans="1:4" ht="30.75" customHeight="1" x14ac:dyDescent="0.2">
      <c r="A25" s="133">
        <v>17</v>
      </c>
      <c r="B25" s="153" t="s">
        <v>476</v>
      </c>
      <c r="C25" s="168" t="s">
        <v>325</v>
      </c>
      <c r="D25" s="132"/>
    </row>
    <row r="26" spans="1:4" ht="30" customHeight="1" x14ac:dyDescent="0.2">
      <c r="A26" s="133">
        <v>18</v>
      </c>
      <c r="B26" s="151" t="s">
        <v>358</v>
      </c>
      <c r="C26" s="168" t="s">
        <v>325</v>
      </c>
      <c r="D26" s="132"/>
    </row>
    <row r="27" spans="1:4" ht="16.5" customHeight="1" x14ac:dyDescent="0.2">
      <c r="A27" s="133">
        <v>19</v>
      </c>
      <c r="B27" s="151" t="s">
        <v>359</v>
      </c>
      <c r="C27" s="168" t="s">
        <v>325</v>
      </c>
      <c r="D27" s="132"/>
    </row>
    <row r="28" spans="1:4" ht="60" customHeight="1" x14ac:dyDescent="0.2">
      <c r="A28" s="133">
        <v>20</v>
      </c>
      <c r="B28" s="151" t="s">
        <v>360</v>
      </c>
      <c r="C28" s="168" t="s">
        <v>326</v>
      </c>
      <c r="D28" s="132"/>
    </row>
    <row r="29" spans="1:4" ht="19.5" customHeight="1" x14ac:dyDescent="0.2">
      <c r="A29" s="133">
        <v>21</v>
      </c>
      <c r="B29" s="151" t="s">
        <v>361</v>
      </c>
      <c r="C29" s="168" t="s">
        <v>325</v>
      </c>
      <c r="D29" s="132"/>
    </row>
    <row r="30" spans="1:4" ht="15.75" customHeight="1" x14ac:dyDescent="0.2">
      <c r="A30" s="133">
        <v>22</v>
      </c>
      <c r="B30" s="151" t="s">
        <v>362</v>
      </c>
      <c r="C30" s="168" t="s">
        <v>325</v>
      </c>
      <c r="D30" s="132"/>
    </row>
    <row r="31" spans="1:4" ht="31.5" customHeight="1" x14ac:dyDescent="0.2">
      <c r="A31" s="133">
        <v>23</v>
      </c>
      <c r="B31" s="151" t="s">
        <v>363</v>
      </c>
      <c r="C31" s="168" t="s">
        <v>325</v>
      </c>
      <c r="D31" s="132"/>
    </row>
    <row r="32" spans="1:4" ht="30.75" customHeight="1" x14ac:dyDescent="0.2">
      <c r="A32" s="133">
        <v>24</v>
      </c>
      <c r="B32" s="151" t="s">
        <v>364</v>
      </c>
      <c r="C32" s="168" t="s">
        <v>325</v>
      </c>
      <c r="D32" s="132"/>
    </row>
    <row r="33" spans="1:4" ht="31.5" customHeight="1" x14ac:dyDescent="0.2">
      <c r="A33" s="133">
        <v>25</v>
      </c>
      <c r="B33" s="151" t="s">
        <v>286</v>
      </c>
      <c r="C33" s="168" t="s">
        <v>325</v>
      </c>
      <c r="D33" s="132"/>
    </row>
    <row r="34" spans="1:4" ht="15.75" customHeight="1" x14ac:dyDescent="0.2">
      <c r="A34" s="133">
        <v>26</v>
      </c>
      <c r="B34" s="151" t="s">
        <v>285</v>
      </c>
      <c r="C34" s="168" t="s">
        <v>325</v>
      </c>
      <c r="D34" s="132"/>
    </row>
    <row r="35" spans="1:4" ht="30" customHeight="1" x14ac:dyDescent="0.2">
      <c r="A35" s="133">
        <v>27</v>
      </c>
      <c r="B35" s="151" t="s">
        <v>287</v>
      </c>
      <c r="C35" s="168" t="s">
        <v>325</v>
      </c>
      <c r="D35" s="132"/>
    </row>
    <row r="36" spans="1:4" ht="18" customHeight="1" x14ac:dyDescent="0.2">
      <c r="A36" s="133">
        <v>28</v>
      </c>
      <c r="B36" s="154" t="s">
        <v>470</v>
      </c>
      <c r="C36" s="168" t="s">
        <v>325</v>
      </c>
      <c r="D36" s="132"/>
    </row>
    <row r="37" spans="1:4" ht="63" customHeight="1" x14ac:dyDescent="0.2">
      <c r="A37" s="133">
        <v>29</v>
      </c>
      <c r="B37" s="151" t="s">
        <v>288</v>
      </c>
      <c r="C37" s="168" t="s">
        <v>325</v>
      </c>
      <c r="D37" s="132"/>
    </row>
    <row r="38" spans="1:4" ht="15.75" customHeight="1" x14ac:dyDescent="0.2">
      <c r="A38" s="133">
        <v>30</v>
      </c>
      <c r="B38" s="150" t="s">
        <v>289</v>
      </c>
      <c r="C38" s="168" t="s">
        <v>325</v>
      </c>
      <c r="D38" s="132"/>
    </row>
    <row r="39" spans="1:4" ht="182.25" customHeight="1" x14ac:dyDescent="0.2">
      <c r="A39" s="133">
        <v>31</v>
      </c>
      <c r="B39" s="150" t="s">
        <v>290</v>
      </c>
      <c r="C39" s="168" t="s">
        <v>325</v>
      </c>
      <c r="D39" s="132"/>
    </row>
    <row r="40" spans="1:4" ht="105" customHeight="1" x14ac:dyDescent="0.2">
      <c r="A40" s="133">
        <v>32</v>
      </c>
      <c r="B40" s="151" t="s">
        <v>365</v>
      </c>
      <c r="C40" s="168" t="s">
        <v>325</v>
      </c>
      <c r="D40" s="132"/>
    </row>
    <row r="41" spans="1:4" ht="106.5" customHeight="1" x14ac:dyDescent="0.2">
      <c r="A41" s="133">
        <v>33</v>
      </c>
      <c r="B41" s="151" t="s">
        <v>366</v>
      </c>
      <c r="C41" s="168" t="s">
        <v>325</v>
      </c>
      <c r="D41" s="132"/>
    </row>
    <row r="42" spans="1:4" ht="120" customHeight="1" x14ac:dyDescent="0.2">
      <c r="A42" s="133">
        <v>34</v>
      </c>
      <c r="B42" s="151" t="s">
        <v>367</v>
      </c>
      <c r="C42" s="168" t="s">
        <v>325</v>
      </c>
      <c r="D42" s="132"/>
    </row>
    <row r="43" spans="1:4" ht="33" customHeight="1" x14ac:dyDescent="0.2">
      <c r="A43" s="133">
        <v>35</v>
      </c>
      <c r="B43" s="151" t="s">
        <v>368</v>
      </c>
      <c r="C43" s="168" t="s">
        <v>325</v>
      </c>
      <c r="D43" s="132"/>
    </row>
    <row r="44" spans="1:4" ht="29.25" customHeight="1" x14ac:dyDescent="0.2">
      <c r="A44" s="133">
        <v>36</v>
      </c>
      <c r="B44" s="150" t="s">
        <v>291</v>
      </c>
      <c r="C44" s="168" t="s">
        <v>325</v>
      </c>
      <c r="D44" s="132"/>
    </row>
    <row r="45" spans="1:4" ht="16.5" customHeight="1" x14ac:dyDescent="0.2">
      <c r="A45" s="133">
        <v>37</v>
      </c>
      <c r="B45" s="150" t="s">
        <v>292</v>
      </c>
      <c r="C45" s="168" t="s">
        <v>325</v>
      </c>
      <c r="D45" s="132"/>
    </row>
    <row r="46" spans="1:4" ht="17.25" customHeight="1" x14ac:dyDescent="0.2">
      <c r="A46" s="133">
        <v>38</v>
      </c>
      <c r="B46" s="150" t="s">
        <v>293</v>
      </c>
      <c r="C46" s="168" t="s">
        <v>325</v>
      </c>
      <c r="D46" s="132"/>
    </row>
    <row r="47" spans="1:4" ht="16.5" customHeight="1" x14ac:dyDescent="0.2">
      <c r="A47" s="133">
        <v>39</v>
      </c>
      <c r="B47" s="150" t="s">
        <v>294</v>
      </c>
      <c r="C47" s="168" t="s">
        <v>325</v>
      </c>
      <c r="D47" s="132"/>
    </row>
    <row r="48" spans="1:4" ht="30" x14ac:dyDescent="0.2">
      <c r="A48" s="133">
        <v>40</v>
      </c>
      <c r="B48" s="151" t="s">
        <v>295</v>
      </c>
      <c r="C48" s="168" t="s">
        <v>325</v>
      </c>
      <c r="D48" s="132"/>
    </row>
    <row r="49" spans="1:4" ht="45" x14ac:dyDescent="0.2">
      <c r="A49" s="133">
        <v>41</v>
      </c>
      <c r="B49" s="151" t="s">
        <v>370</v>
      </c>
      <c r="C49" s="168" t="s">
        <v>325</v>
      </c>
      <c r="D49" s="132"/>
    </row>
    <row r="50" spans="1:4" ht="30.75" customHeight="1" x14ac:dyDescent="0.2">
      <c r="A50" s="133">
        <v>42</v>
      </c>
      <c r="B50" s="151" t="s">
        <v>296</v>
      </c>
      <c r="C50" s="168" t="s">
        <v>327</v>
      </c>
      <c r="D50" s="132"/>
    </row>
    <row r="51" spans="1:4" ht="30.75" customHeight="1" x14ac:dyDescent="0.2">
      <c r="A51" s="133">
        <v>43</v>
      </c>
      <c r="B51" s="151" t="s">
        <v>297</v>
      </c>
      <c r="C51" s="168" t="s">
        <v>326</v>
      </c>
      <c r="D51" s="132"/>
    </row>
    <row r="52" spans="1:4" ht="15.75" customHeight="1" x14ac:dyDescent="0.2">
      <c r="A52" s="133">
        <v>44</v>
      </c>
      <c r="B52" s="150" t="s">
        <v>371</v>
      </c>
      <c r="C52" s="168" t="s">
        <v>326</v>
      </c>
      <c r="D52" s="132"/>
    </row>
    <row r="53" spans="1:4" ht="15" customHeight="1" x14ac:dyDescent="0.2">
      <c r="A53" s="133">
        <v>45</v>
      </c>
      <c r="B53" s="150" t="s">
        <v>372</v>
      </c>
      <c r="C53" s="168" t="s">
        <v>326</v>
      </c>
      <c r="D53" s="132"/>
    </row>
    <row r="54" spans="1:4" ht="16.5" customHeight="1" x14ac:dyDescent="0.2">
      <c r="A54" s="133">
        <v>46</v>
      </c>
      <c r="B54" s="150" t="s">
        <v>373</v>
      </c>
      <c r="C54" s="168" t="s">
        <v>326</v>
      </c>
      <c r="D54" s="132"/>
    </row>
    <row r="55" spans="1:4" ht="14.25" customHeight="1" x14ac:dyDescent="0.2">
      <c r="A55" s="133">
        <v>47</v>
      </c>
      <c r="B55" s="150" t="s">
        <v>374</v>
      </c>
      <c r="C55" s="168" t="s">
        <v>326</v>
      </c>
      <c r="D55" s="132"/>
    </row>
    <row r="56" spans="1:4" ht="30" customHeight="1" x14ac:dyDescent="0.2">
      <c r="A56" s="133">
        <v>48</v>
      </c>
      <c r="B56" s="151" t="s">
        <v>375</v>
      </c>
      <c r="C56" s="168" t="s">
        <v>325</v>
      </c>
      <c r="D56" s="132"/>
    </row>
    <row r="57" spans="1:4" ht="29.25" customHeight="1" x14ac:dyDescent="0.2">
      <c r="A57" s="133">
        <v>49</v>
      </c>
      <c r="B57" s="151" t="s">
        <v>298</v>
      </c>
      <c r="C57" s="168" t="s">
        <v>325</v>
      </c>
      <c r="D57" s="132"/>
    </row>
    <row r="58" spans="1:4" ht="29.25" customHeight="1" x14ac:dyDescent="0.2">
      <c r="A58" s="133">
        <v>50</v>
      </c>
      <c r="B58" s="151" t="s">
        <v>299</v>
      </c>
      <c r="C58" s="168" t="s">
        <v>325</v>
      </c>
      <c r="D58" s="132"/>
    </row>
    <row r="59" spans="1:4" ht="14.25" customHeight="1" x14ac:dyDescent="0.2">
      <c r="A59" s="133">
        <v>51</v>
      </c>
      <c r="B59" s="151" t="s">
        <v>300</v>
      </c>
      <c r="C59" s="168" t="s">
        <v>325</v>
      </c>
      <c r="D59" s="132"/>
    </row>
    <row r="60" spans="1:4" ht="30" x14ac:dyDescent="0.2">
      <c r="A60" s="133">
        <v>52</v>
      </c>
      <c r="B60" s="151" t="s">
        <v>301</v>
      </c>
      <c r="C60" s="168" t="s">
        <v>325</v>
      </c>
      <c r="D60" s="132"/>
    </row>
    <row r="61" spans="1:4" ht="33" customHeight="1" x14ac:dyDescent="0.2">
      <c r="A61" s="133">
        <v>53</v>
      </c>
      <c r="B61" s="150" t="s">
        <v>302</v>
      </c>
      <c r="C61" s="168" t="s">
        <v>325</v>
      </c>
      <c r="D61" s="132"/>
    </row>
    <row r="62" spans="1:4" ht="18" customHeight="1" x14ac:dyDescent="0.2">
      <c r="A62" s="133">
        <v>54</v>
      </c>
      <c r="B62" s="150" t="s">
        <v>303</v>
      </c>
      <c r="C62" s="168" t="s">
        <v>325</v>
      </c>
      <c r="D62" s="132"/>
    </row>
    <row r="63" spans="1:4" ht="48" customHeight="1" x14ac:dyDescent="0.2">
      <c r="A63" s="133">
        <v>55</v>
      </c>
      <c r="B63" s="151" t="s">
        <v>376</v>
      </c>
      <c r="C63" s="168" t="s">
        <v>325</v>
      </c>
      <c r="D63" s="132"/>
    </row>
    <row r="64" spans="1:4" ht="15" x14ac:dyDescent="0.2">
      <c r="A64" s="133">
        <v>56</v>
      </c>
      <c r="B64" s="151" t="s">
        <v>126</v>
      </c>
      <c r="C64" s="168" t="s">
        <v>325</v>
      </c>
      <c r="D64" s="132"/>
    </row>
    <row r="65" spans="1:4" ht="30" x14ac:dyDescent="0.2">
      <c r="A65" s="133">
        <v>57</v>
      </c>
      <c r="B65" s="151" t="s">
        <v>469</v>
      </c>
      <c r="C65" s="168" t="s">
        <v>325</v>
      </c>
      <c r="D65" s="132"/>
    </row>
    <row r="66" spans="1:4" ht="15" x14ac:dyDescent="0.2">
      <c r="A66" s="133">
        <v>58</v>
      </c>
      <c r="B66" s="151" t="s">
        <v>304</v>
      </c>
      <c r="C66" s="168" t="s">
        <v>325</v>
      </c>
      <c r="D66" s="132"/>
    </row>
    <row r="67" spans="1:4" ht="15" customHeight="1" x14ac:dyDescent="0.2">
      <c r="A67" s="133">
        <v>59</v>
      </c>
      <c r="B67" s="150" t="s">
        <v>305</v>
      </c>
      <c r="C67" s="168" t="s">
        <v>325</v>
      </c>
      <c r="D67" s="132"/>
    </row>
    <row r="68" spans="1:4" ht="15" customHeight="1" x14ac:dyDescent="0.2">
      <c r="A68" s="133">
        <v>60</v>
      </c>
      <c r="B68" s="151" t="s">
        <v>478</v>
      </c>
      <c r="C68" s="168" t="s">
        <v>325</v>
      </c>
      <c r="D68" s="132"/>
    </row>
    <row r="69" spans="1:4" ht="30" x14ac:dyDescent="0.2">
      <c r="A69" s="133">
        <v>61</v>
      </c>
      <c r="B69" s="151" t="s">
        <v>377</v>
      </c>
      <c r="C69" s="168" t="s">
        <v>326</v>
      </c>
      <c r="D69" s="132"/>
    </row>
    <row r="70" spans="1:4" ht="45" x14ac:dyDescent="0.2">
      <c r="A70" s="133">
        <v>62</v>
      </c>
      <c r="B70" s="151" t="s">
        <v>378</v>
      </c>
      <c r="C70" s="168" t="s">
        <v>326</v>
      </c>
      <c r="D70" s="132"/>
    </row>
    <row r="71" spans="1:4" ht="15" x14ac:dyDescent="0.2">
      <c r="A71" s="133">
        <v>63</v>
      </c>
      <c r="B71" s="151" t="s">
        <v>306</v>
      </c>
      <c r="C71" s="168" t="s">
        <v>325</v>
      </c>
      <c r="D71" s="132"/>
    </row>
    <row r="72" spans="1:4" ht="14.25" customHeight="1" x14ac:dyDescent="0.2">
      <c r="A72" s="133">
        <v>64</v>
      </c>
      <c r="B72" s="151" t="s">
        <v>48</v>
      </c>
      <c r="C72" s="168" t="s">
        <v>325</v>
      </c>
      <c r="D72" s="132"/>
    </row>
    <row r="73" spans="1:4" ht="15" customHeight="1" x14ac:dyDescent="0.2">
      <c r="A73" s="133">
        <v>65</v>
      </c>
      <c r="B73" s="150" t="s">
        <v>307</v>
      </c>
      <c r="C73" s="168" t="s">
        <v>325</v>
      </c>
      <c r="D73" s="132"/>
    </row>
    <row r="74" spans="1:4" ht="45" x14ac:dyDescent="0.2">
      <c r="A74" s="133">
        <v>66</v>
      </c>
      <c r="B74" s="152" t="s">
        <v>379</v>
      </c>
      <c r="C74" s="168" t="s">
        <v>325</v>
      </c>
      <c r="D74" s="132"/>
    </row>
    <row r="75" spans="1:4" ht="15.75" customHeight="1" x14ac:dyDescent="0.2">
      <c r="A75" s="133">
        <v>67</v>
      </c>
      <c r="B75" s="150" t="s">
        <v>308</v>
      </c>
      <c r="C75" s="168" t="s">
        <v>325</v>
      </c>
      <c r="D75" s="132"/>
    </row>
    <row r="76" spans="1:4" ht="30" x14ac:dyDescent="0.2">
      <c r="A76" s="133">
        <v>68</v>
      </c>
      <c r="B76" s="150" t="s">
        <v>110</v>
      </c>
      <c r="C76" s="168" t="s">
        <v>325</v>
      </c>
      <c r="D76" s="132"/>
    </row>
    <row r="77" spans="1:4" ht="45" x14ac:dyDescent="0.2">
      <c r="A77" s="133">
        <v>69</v>
      </c>
      <c r="B77" s="152" t="s">
        <v>111</v>
      </c>
      <c r="C77" s="168" t="s">
        <v>325</v>
      </c>
      <c r="D77" s="132"/>
    </row>
    <row r="78" spans="1:4" ht="105" x14ac:dyDescent="0.2">
      <c r="A78" s="133">
        <v>70</v>
      </c>
      <c r="B78" s="151" t="s">
        <v>337</v>
      </c>
      <c r="C78" s="168" t="s">
        <v>325</v>
      </c>
      <c r="D78" s="132"/>
    </row>
    <row r="79" spans="1:4" ht="15" x14ac:dyDescent="0.2">
      <c r="A79" s="133">
        <v>71</v>
      </c>
      <c r="B79" s="151" t="s">
        <v>340</v>
      </c>
      <c r="C79" s="168" t="s">
        <v>325</v>
      </c>
      <c r="D79" s="132"/>
    </row>
    <row r="80" spans="1:4" ht="15" x14ac:dyDescent="0.2">
      <c r="A80" s="133">
        <v>72</v>
      </c>
      <c r="B80" s="150" t="s">
        <v>12</v>
      </c>
      <c r="C80" s="168" t="s">
        <v>325</v>
      </c>
      <c r="D80" s="132"/>
    </row>
    <row r="81" spans="1:4" ht="15" x14ac:dyDescent="0.2">
      <c r="A81" s="133">
        <v>73</v>
      </c>
      <c r="B81" s="150" t="s">
        <v>309</v>
      </c>
      <c r="C81" s="168" t="s">
        <v>325</v>
      </c>
      <c r="D81" s="132"/>
    </row>
    <row r="82" spans="1:4" ht="15" x14ac:dyDescent="0.2">
      <c r="A82" s="133">
        <v>74</v>
      </c>
      <c r="B82" s="150" t="s">
        <v>10</v>
      </c>
      <c r="C82" s="168" t="s">
        <v>325</v>
      </c>
      <c r="D82" s="132"/>
    </row>
    <row r="83" spans="1:4" ht="45" x14ac:dyDescent="0.2">
      <c r="A83" s="133">
        <v>75</v>
      </c>
      <c r="B83" s="151" t="s">
        <v>380</v>
      </c>
      <c r="C83" s="168" t="s">
        <v>325</v>
      </c>
      <c r="D83" s="132"/>
    </row>
    <row r="84" spans="1:4" ht="45" x14ac:dyDescent="0.2">
      <c r="A84" s="133">
        <v>76</v>
      </c>
      <c r="B84" s="151" t="s">
        <v>382</v>
      </c>
      <c r="C84" s="168" t="s">
        <v>325</v>
      </c>
      <c r="D84" s="132"/>
    </row>
    <row r="85" spans="1:4" ht="45" x14ac:dyDescent="0.2">
      <c r="A85" s="133">
        <v>77</v>
      </c>
      <c r="B85" s="151" t="s">
        <v>381</v>
      </c>
      <c r="C85" s="168" t="s">
        <v>325</v>
      </c>
      <c r="D85" s="132"/>
    </row>
    <row r="86" spans="1:4" ht="30" x14ac:dyDescent="0.2">
      <c r="A86" s="133">
        <v>78</v>
      </c>
      <c r="B86" s="151" t="s">
        <v>383</v>
      </c>
      <c r="C86" s="168" t="s">
        <v>326</v>
      </c>
      <c r="D86" s="132"/>
    </row>
    <row r="87" spans="1:4" ht="30" x14ac:dyDescent="0.2">
      <c r="A87" s="133">
        <v>79</v>
      </c>
      <c r="B87" s="151" t="s">
        <v>384</v>
      </c>
      <c r="C87" s="168" t="s">
        <v>326</v>
      </c>
      <c r="D87" s="132"/>
    </row>
    <row r="88" spans="1:4" ht="30" x14ac:dyDescent="0.2">
      <c r="A88" s="133">
        <v>80</v>
      </c>
      <c r="B88" s="151" t="s">
        <v>385</v>
      </c>
      <c r="C88" s="168" t="s">
        <v>325</v>
      </c>
      <c r="D88" s="132"/>
    </row>
    <row r="89" spans="1:4" ht="15" x14ac:dyDescent="0.2">
      <c r="A89" s="133">
        <v>81</v>
      </c>
      <c r="B89" s="150" t="s">
        <v>386</v>
      </c>
      <c r="C89" s="168" t="s">
        <v>325</v>
      </c>
      <c r="D89" s="132"/>
    </row>
    <row r="90" spans="1:4" ht="60" x14ac:dyDescent="0.2">
      <c r="A90" s="133">
        <v>82</v>
      </c>
      <c r="B90" s="151" t="s">
        <v>387</v>
      </c>
      <c r="C90" s="168" t="s">
        <v>325</v>
      </c>
      <c r="D90" s="132"/>
    </row>
    <row r="91" spans="1:4" ht="152.25" customHeight="1" x14ac:dyDescent="0.2">
      <c r="A91" s="133">
        <v>83</v>
      </c>
      <c r="B91" s="151" t="s">
        <v>194</v>
      </c>
      <c r="C91" s="168" t="s">
        <v>325</v>
      </c>
      <c r="D91" s="132"/>
    </row>
    <row r="92" spans="1:4" ht="60" x14ac:dyDescent="0.2">
      <c r="A92" s="133">
        <v>84</v>
      </c>
      <c r="B92" s="151" t="s">
        <v>388</v>
      </c>
      <c r="C92" s="168" t="s">
        <v>325</v>
      </c>
      <c r="D92" s="132"/>
    </row>
    <row r="93" spans="1:4" ht="33" customHeight="1" x14ac:dyDescent="0.2">
      <c r="A93" s="133">
        <v>85</v>
      </c>
      <c r="B93" s="151" t="s">
        <v>35</v>
      </c>
      <c r="C93" s="168" t="s">
        <v>325</v>
      </c>
      <c r="D93" s="132"/>
    </row>
    <row r="94" spans="1:4" ht="30" x14ac:dyDescent="0.2">
      <c r="A94" s="133">
        <v>86</v>
      </c>
      <c r="B94" s="151" t="s">
        <v>389</v>
      </c>
      <c r="C94" s="168" t="s">
        <v>326</v>
      </c>
      <c r="D94" s="132"/>
    </row>
    <row r="95" spans="1:4" ht="15" x14ac:dyDescent="0.2">
      <c r="A95" s="133">
        <v>87</v>
      </c>
      <c r="B95" s="151" t="s">
        <v>392</v>
      </c>
      <c r="C95" s="168" t="s">
        <v>325</v>
      </c>
      <c r="D95" s="132"/>
    </row>
    <row r="96" spans="1:4" ht="30" x14ac:dyDescent="0.2">
      <c r="A96" s="133">
        <v>88</v>
      </c>
      <c r="B96" s="150" t="s">
        <v>393</v>
      </c>
      <c r="C96" s="168" t="s">
        <v>325</v>
      </c>
      <c r="D96" s="132"/>
    </row>
    <row r="97" spans="1:4" ht="30" x14ac:dyDescent="0.2">
      <c r="A97" s="133">
        <v>89</v>
      </c>
      <c r="B97" s="151" t="s">
        <v>390</v>
      </c>
      <c r="C97" s="168" t="s">
        <v>325</v>
      </c>
      <c r="D97" s="132"/>
    </row>
    <row r="98" spans="1:4" ht="28.5" customHeight="1" x14ac:dyDescent="0.2">
      <c r="A98" s="133">
        <v>90</v>
      </c>
      <c r="B98" s="150" t="s">
        <v>394</v>
      </c>
      <c r="C98" s="168" t="s">
        <v>325</v>
      </c>
      <c r="D98" s="132"/>
    </row>
    <row r="99" spans="1:4" ht="28.5" customHeight="1" x14ac:dyDescent="0.2">
      <c r="A99" s="133">
        <v>91</v>
      </c>
      <c r="B99" s="151" t="s">
        <v>391</v>
      </c>
      <c r="C99" s="168" t="s">
        <v>326</v>
      </c>
      <c r="D99" s="132"/>
    </row>
    <row r="100" spans="1:4" ht="60" x14ac:dyDescent="0.2">
      <c r="A100" s="133">
        <v>92</v>
      </c>
      <c r="B100" s="151" t="s">
        <v>395</v>
      </c>
      <c r="C100" s="168" t="s">
        <v>325</v>
      </c>
      <c r="D100" s="132"/>
    </row>
    <row r="101" spans="1:4" ht="47.25" customHeight="1" x14ac:dyDescent="0.2">
      <c r="A101" s="133">
        <v>93</v>
      </c>
      <c r="B101" s="151" t="s">
        <v>310</v>
      </c>
      <c r="C101" s="168" t="s">
        <v>325</v>
      </c>
      <c r="D101" s="132"/>
    </row>
    <row r="102" spans="1:4" ht="17.25" customHeight="1" x14ac:dyDescent="0.2">
      <c r="A102" s="133">
        <v>94</v>
      </c>
      <c r="B102" s="150" t="s">
        <v>477</v>
      </c>
      <c r="C102" s="168" t="s">
        <v>327</v>
      </c>
      <c r="D102" s="132"/>
    </row>
    <row r="103" spans="1:4" ht="30" x14ac:dyDescent="0.2">
      <c r="A103" s="133">
        <v>95</v>
      </c>
      <c r="B103" s="150" t="s">
        <v>396</v>
      </c>
      <c r="C103" s="168" t="s">
        <v>326</v>
      </c>
      <c r="D103" s="132"/>
    </row>
    <row r="104" spans="1:4" ht="30" x14ac:dyDescent="0.2">
      <c r="A104" s="133">
        <v>96</v>
      </c>
      <c r="B104" s="150" t="s">
        <v>397</v>
      </c>
      <c r="C104" s="168" t="s">
        <v>326</v>
      </c>
      <c r="D104" s="132"/>
    </row>
    <row r="105" spans="1:4" ht="30" x14ac:dyDescent="0.2">
      <c r="A105" s="133">
        <v>97</v>
      </c>
      <c r="B105" s="151" t="s">
        <v>398</v>
      </c>
      <c r="C105" s="168" t="s">
        <v>325</v>
      </c>
      <c r="D105" s="132"/>
    </row>
    <row r="106" spans="1:4" ht="15" x14ac:dyDescent="0.2">
      <c r="A106" s="133">
        <v>98</v>
      </c>
      <c r="B106" s="150" t="s">
        <v>369</v>
      </c>
      <c r="C106" s="168" t="s">
        <v>325</v>
      </c>
      <c r="D106" s="132"/>
    </row>
    <row r="107" spans="1:4" ht="30" x14ac:dyDescent="0.2">
      <c r="A107" s="133">
        <v>99</v>
      </c>
      <c r="B107" s="152" t="s">
        <v>399</v>
      </c>
      <c r="C107" s="168" t="s">
        <v>325</v>
      </c>
      <c r="D107" s="132"/>
    </row>
    <row r="108" spans="1:4" ht="15" x14ac:dyDescent="0.2">
      <c r="A108" s="133">
        <v>100</v>
      </c>
      <c r="B108" s="155" t="s">
        <v>335</v>
      </c>
      <c r="C108" s="168" t="s">
        <v>325</v>
      </c>
      <c r="D108" s="132"/>
    </row>
    <row r="109" spans="1:4" ht="30" x14ac:dyDescent="0.2">
      <c r="A109" s="133">
        <v>101</v>
      </c>
      <c r="B109" s="151" t="s">
        <v>54</v>
      </c>
      <c r="C109" s="168" t="s">
        <v>325</v>
      </c>
      <c r="D109" s="132"/>
    </row>
    <row r="110" spans="1:4" ht="15" x14ac:dyDescent="0.2">
      <c r="A110" s="133">
        <v>102</v>
      </c>
      <c r="B110" s="150" t="s">
        <v>401</v>
      </c>
      <c r="C110" s="168" t="s">
        <v>325</v>
      </c>
      <c r="D110" s="132"/>
    </row>
    <row r="111" spans="1:4" ht="15" x14ac:dyDescent="0.2">
      <c r="A111" s="133">
        <v>103</v>
      </c>
      <c r="B111" s="150" t="s">
        <v>400</v>
      </c>
      <c r="C111" s="168" t="s">
        <v>325</v>
      </c>
      <c r="D111" s="132"/>
    </row>
    <row r="112" spans="1:4" ht="15" x14ac:dyDescent="0.2">
      <c r="A112" s="133">
        <v>104</v>
      </c>
      <c r="B112" s="151" t="s">
        <v>402</v>
      </c>
      <c r="C112" s="168" t="s">
        <v>325</v>
      </c>
      <c r="D112" s="132"/>
    </row>
    <row r="113" spans="1:4" ht="15" x14ac:dyDescent="0.2">
      <c r="A113" s="133">
        <v>105</v>
      </c>
      <c r="B113" s="150" t="s">
        <v>403</v>
      </c>
      <c r="C113" s="168" t="s">
        <v>325</v>
      </c>
      <c r="D113" s="132"/>
    </row>
    <row r="114" spans="1:4" ht="15" x14ac:dyDescent="0.2">
      <c r="A114" s="133">
        <v>106</v>
      </c>
      <c r="B114" s="150" t="s">
        <v>404</v>
      </c>
      <c r="C114" s="168" t="s">
        <v>325</v>
      </c>
      <c r="D114" s="132"/>
    </row>
    <row r="115" spans="1:4" ht="30" x14ac:dyDescent="0.2">
      <c r="A115" s="133">
        <v>107</v>
      </c>
      <c r="B115" s="151" t="s">
        <v>405</v>
      </c>
      <c r="C115" s="168" t="s">
        <v>325</v>
      </c>
      <c r="D115" s="132"/>
    </row>
    <row r="116" spans="1:4" ht="45" x14ac:dyDescent="0.2">
      <c r="A116" s="133">
        <v>108</v>
      </c>
      <c r="B116" s="151" t="s">
        <v>479</v>
      </c>
      <c r="C116" s="168" t="s">
        <v>325</v>
      </c>
      <c r="D116" s="132"/>
    </row>
    <row r="117" spans="1:4" ht="60" x14ac:dyDescent="0.2">
      <c r="A117" s="133">
        <v>109</v>
      </c>
      <c r="B117" s="151" t="s">
        <v>406</v>
      </c>
      <c r="C117" s="168" t="s">
        <v>325</v>
      </c>
      <c r="D117" s="132"/>
    </row>
    <row r="118" spans="1:4" ht="60" x14ac:dyDescent="0.2">
      <c r="A118" s="133">
        <v>110</v>
      </c>
      <c r="B118" s="151" t="s">
        <v>407</v>
      </c>
      <c r="C118" s="168" t="s">
        <v>325</v>
      </c>
      <c r="D118" s="132"/>
    </row>
    <row r="119" spans="1:4" ht="45" x14ac:dyDescent="0.2">
      <c r="A119" s="133">
        <v>111</v>
      </c>
      <c r="B119" s="153" t="s">
        <v>408</v>
      </c>
      <c r="C119" s="168" t="s">
        <v>325</v>
      </c>
      <c r="D119" s="132"/>
    </row>
    <row r="120" spans="1:4" ht="45.75" customHeight="1" x14ac:dyDescent="0.2">
      <c r="A120" s="133">
        <v>112</v>
      </c>
      <c r="B120" s="151" t="s">
        <v>409</v>
      </c>
      <c r="C120" s="168" t="s">
        <v>325</v>
      </c>
      <c r="D120" s="132"/>
    </row>
    <row r="121" spans="1:4" ht="60" x14ac:dyDescent="0.2">
      <c r="A121" s="133">
        <v>113</v>
      </c>
      <c r="B121" s="151" t="s">
        <v>56</v>
      </c>
      <c r="C121" s="168" t="s">
        <v>329</v>
      </c>
      <c r="D121" s="132"/>
    </row>
    <row r="122" spans="1:4" ht="45" x14ac:dyDescent="0.2">
      <c r="A122" s="133">
        <v>114</v>
      </c>
      <c r="B122" s="151" t="s">
        <v>411</v>
      </c>
      <c r="C122" s="168" t="s">
        <v>327</v>
      </c>
      <c r="D122" s="132"/>
    </row>
    <row r="123" spans="1:4" ht="15" x14ac:dyDescent="0.2">
      <c r="A123" s="133">
        <v>115</v>
      </c>
      <c r="B123" s="151" t="s">
        <v>57</v>
      </c>
      <c r="C123" s="168" t="s">
        <v>325</v>
      </c>
      <c r="D123" s="132"/>
    </row>
    <row r="124" spans="1:4" ht="45" x14ac:dyDescent="0.2">
      <c r="A124" s="133">
        <v>116</v>
      </c>
      <c r="B124" s="151" t="s">
        <v>412</v>
      </c>
      <c r="C124" s="168" t="s">
        <v>325</v>
      </c>
      <c r="D124" s="132"/>
    </row>
    <row r="125" spans="1:4" ht="15" x14ac:dyDescent="0.2">
      <c r="A125" s="133">
        <v>117</v>
      </c>
      <c r="B125" s="150" t="s">
        <v>413</v>
      </c>
      <c r="C125" s="168" t="s">
        <v>330</v>
      </c>
      <c r="D125" s="132"/>
    </row>
    <row r="126" spans="1:4" ht="30" x14ac:dyDescent="0.2">
      <c r="A126" s="133">
        <v>118</v>
      </c>
      <c r="B126" s="151" t="s">
        <v>414</v>
      </c>
      <c r="C126" s="168" t="s">
        <v>326</v>
      </c>
      <c r="D126" s="132"/>
    </row>
    <row r="127" spans="1:4" ht="18" customHeight="1" x14ac:dyDescent="0.2">
      <c r="A127" s="133">
        <v>119</v>
      </c>
      <c r="B127" s="151" t="s">
        <v>415</v>
      </c>
      <c r="C127" s="168" t="s">
        <v>325</v>
      </c>
      <c r="D127" s="132"/>
    </row>
    <row r="128" spans="1:4" ht="60" x14ac:dyDescent="0.2">
      <c r="A128" s="133">
        <v>120</v>
      </c>
      <c r="B128" s="152" t="s">
        <v>410</v>
      </c>
      <c r="C128" s="168" t="s">
        <v>327</v>
      </c>
      <c r="D128" s="132"/>
    </row>
    <row r="129" spans="1:4" ht="60" x14ac:dyDescent="0.2">
      <c r="A129" s="133">
        <v>121</v>
      </c>
      <c r="B129" s="152" t="s">
        <v>275</v>
      </c>
      <c r="C129" s="168" t="s">
        <v>329</v>
      </c>
      <c r="D129" s="132"/>
    </row>
    <row r="130" spans="1:4" ht="30" x14ac:dyDescent="0.2">
      <c r="A130" s="133">
        <v>122</v>
      </c>
      <c r="B130" s="151" t="s">
        <v>416</v>
      </c>
      <c r="C130" s="168" t="s">
        <v>325</v>
      </c>
      <c r="D130" s="132"/>
    </row>
    <row r="131" spans="1:4" ht="30" x14ac:dyDescent="0.2">
      <c r="A131" s="133">
        <v>123</v>
      </c>
      <c r="B131" s="151" t="s">
        <v>417</v>
      </c>
      <c r="C131" s="168" t="s">
        <v>325</v>
      </c>
      <c r="D131" s="132"/>
    </row>
    <row r="132" spans="1:4" ht="45" x14ac:dyDescent="0.2">
      <c r="A132" s="133">
        <v>124</v>
      </c>
      <c r="B132" s="150" t="s">
        <v>418</v>
      </c>
      <c r="C132" s="168" t="s">
        <v>325</v>
      </c>
      <c r="D132" s="132"/>
    </row>
    <row r="133" spans="1:4" ht="30" x14ac:dyDescent="0.2">
      <c r="A133" s="133">
        <v>125</v>
      </c>
      <c r="B133" s="151" t="s">
        <v>419</v>
      </c>
      <c r="C133" s="168" t="s">
        <v>325</v>
      </c>
      <c r="D133" s="132"/>
    </row>
    <row r="134" spans="1:4" ht="15" x14ac:dyDescent="0.2">
      <c r="A134" s="133">
        <v>126</v>
      </c>
      <c r="B134" s="150" t="s">
        <v>420</v>
      </c>
      <c r="C134" s="168" t="s">
        <v>325</v>
      </c>
      <c r="D134" s="132"/>
    </row>
    <row r="135" spans="1:4" ht="30" x14ac:dyDescent="0.2">
      <c r="A135" s="133">
        <v>127</v>
      </c>
      <c r="B135" s="150" t="s">
        <v>336</v>
      </c>
      <c r="C135" s="168" t="s">
        <v>325</v>
      </c>
      <c r="D135" s="132"/>
    </row>
    <row r="136" spans="1:4" ht="30" x14ac:dyDescent="0.2">
      <c r="A136" s="133">
        <v>128</v>
      </c>
      <c r="B136" s="151" t="s">
        <v>62</v>
      </c>
      <c r="C136" s="168" t="s">
        <v>325</v>
      </c>
      <c r="D136" s="132"/>
    </row>
    <row r="137" spans="1:4" ht="45" x14ac:dyDescent="0.2">
      <c r="A137" s="133">
        <v>129</v>
      </c>
      <c r="B137" s="151" t="s">
        <v>421</v>
      </c>
      <c r="C137" s="168" t="s">
        <v>325</v>
      </c>
      <c r="D137" s="132"/>
    </row>
    <row r="138" spans="1:4" ht="15" x14ac:dyDescent="0.2">
      <c r="A138" s="133">
        <v>130</v>
      </c>
      <c r="B138" s="150" t="s">
        <v>21</v>
      </c>
      <c r="C138" s="168" t="s">
        <v>325</v>
      </c>
      <c r="D138" s="132"/>
    </row>
    <row r="139" spans="1:4" ht="15" x14ac:dyDescent="0.2">
      <c r="A139" s="133">
        <v>131</v>
      </c>
      <c r="B139" s="150" t="s">
        <v>422</v>
      </c>
      <c r="C139" s="168" t="s">
        <v>325</v>
      </c>
      <c r="D139" s="132"/>
    </row>
    <row r="140" spans="1:4" ht="17.25" customHeight="1" x14ac:dyDescent="0.2">
      <c r="A140" s="133">
        <v>132</v>
      </c>
      <c r="B140" s="151" t="s">
        <v>423</v>
      </c>
      <c r="C140" s="168" t="s">
        <v>325</v>
      </c>
      <c r="D140" s="132"/>
    </row>
    <row r="141" spans="1:4" ht="30.75" customHeight="1" x14ac:dyDescent="0.2">
      <c r="A141" s="133">
        <v>133</v>
      </c>
      <c r="B141" s="151" t="s">
        <v>311</v>
      </c>
      <c r="C141" s="168" t="s">
        <v>325</v>
      </c>
      <c r="D141" s="132"/>
    </row>
    <row r="142" spans="1:4" ht="15" x14ac:dyDescent="0.2">
      <c r="A142" s="133">
        <v>134</v>
      </c>
      <c r="B142" s="150" t="s">
        <v>424</v>
      </c>
      <c r="C142" s="168" t="s">
        <v>325</v>
      </c>
      <c r="D142" s="132"/>
    </row>
    <row r="143" spans="1:4" ht="30" x14ac:dyDescent="0.2">
      <c r="A143" s="133">
        <v>135</v>
      </c>
      <c r="B143" s="151" t="s">
        <v>120</v>
      </c>
      <c r="C143" s="168" t="s">
        <v>325</v>
      </c>
      <c r="D143" s="132"/>
    </row>
    <row r="144" spans="1:4" ht="45" x14ac:dyDescent="0.2">
      <c r="A144" s="133">
        <v>136</v>
      </c>
      <c r="B144" s="151" t="s">
        <v>312</v>
      </c>
      <c r="C144" s="168" t="s">
        <v>325</v>
      </c>
      <c r="D144" s="132"/>
    </row>
    <row r="145" spans="1:4" ht="15" x14ac:dyDescent="0.2">
      <c r="A145" s="133">
        <v>137</v>
      </c>
      <c r="B145" s="150" t="s">
        <v>425</v>
      </c>
      <c r="C145" s="168" t="s">
        <v>326</v>
      </c>
      <c r="D145" s="132"/>
    </row>
    <row r="146" spans="1:4" ht="45" x14ac:dyDescent="0.2">
      <c r="A146" s="133">
        <v>138</v>
      </c>
      <c r="B146" s="151" t="s">
        <v>426</v>
      </c>
      <c r="C146" s="168" t="s">
        <v>325</v>
      </c>
      <c r="D146" s="132"/>
    </row>
    <row r="147" spans="1:4" ht="45" x14ac:dyDescent="0.2">
      <c r="A147" s="133">
        <v>139</v>
      </c>
      <c r="B147" s="151" t="s">
        <v>427</v>
      </c>
      <c r="C147" s="168" t="s">
        <v>325</v>
      </c>
      <c r="D147" s="132"/>
    </row>
    <row r="148" spans="1:4" ht="15" x14ac:dyDescent="0.2">
      <c r="A148" s="133">
        <v>140</v>
      </c>
      <c r="B148" s="150" t="s">
        <v>313</v>
      </c>
      <c r="C148" s="168" t="s">
        <v>327</v>
      </c>
      <c r="D148" s="132"/>
    </row>
    <row r="149" spans="1:4" ht="15" x14ac:dyDescent="0.2">
      <c r="A149" s="133">
        <v>141</v>
      </c>
      <c r="B149" s="151" t="s">
        <v>428</v>
      </c>
      <c r="C149" s="168" t="s">
        <v>325</v>
      </c>
      <c r="D149" s="132"/>
    </row>
    <row r="150" spans="1:4" ht="15" x14ac:dyDescent="0.2">
      <c r="A150" s="133">
        <v>142</v>
      </c>
      <c r="B150" s="151" t="s">
        <v>128</v>
      </c>
      <c r="C150" s="168" t="s">
        <v>325</v>
      </c>
      <c r="D150" s="132"/>
    </row>
    <row r="151" spans="1:4" ht="15" x14ac:dyDescent="0.2">
      <c r="A151" s="133">
        <v>143</v>
      </c>
      <c r="B151" s="150" t="s">
        <v>25</v>
      </c>
      <c r="C151" s="168" t="s">
        <v>327</v>
      </c>
      <c r="D151" s="132"/>
    </row>
    <row r="152" spans="1:4" ht="15" x14ac:dyDescent="0.2">
      <c r="A152" s="133">
        <v>144</v>
      </c>
      <c r="B152" s="151" t="s">
        <v>314</v>
      </c>
      <c r="C152" s="168" t="s">
        <v>325</v>
      </c>
      <c r="D152" s="132"/>
    </row>
    <row r="153" spans="1:4" ht="15" x14ac:dyDescent="0.2">
      <c r="A153" s="133">
        <v>145</v>
      </c>
      <c r="B153" s="151" t="s">
        <v>429</v>
      </c>
      <c r="C153" s="168" t="s">
        <v>325</v>
      </c>
      <c r="D153" s="132"/>
    </row>
    <row r="154" spans="1:4" ht="15" x14ac:dyDescent="0.2">
      <c r="A154" s="133">
        <v>146</v>
      </c>
      <c r="B154" s="151" t="s">
        <v>430</v>
      </c>
      <c r="C154" s="168" t="s">
        <v>325</v>
      </c>
      <c r="D154" s="132"/>
    </row>
    <row r="155" spans="1:4" ht="15" x14ac:dyDescent="0.2">
      <c r="A155" s="133">
        <v>147</v>
      </c>
      <c r="B155" s="150" t="s">
        <v>26</v>
      </c>
      <c r="C155" s="168" t="s">
        <v>325</v>
      </c>
      <c r="D155" s="132"/>
    </row>
    <row r="156" spans="1:4" ht="15" x14ac:dyDescent="0.2">
      <c r="A156" s="133">
        <v>148</v>
      </c>
      <c r="B156" s="150" t="s">
        <v>27</v>
      </c>
      <c r="C156" s="168" t="s">
        <v>325</v>
      </c>
      <c r="D156" s="132"/>
    </row>
    <row r="157" spans="1:4" ht="15" x14ac:dyDescent="0.2">
      <c r="A157" s="133">
        <v>149</v>
      </c>
      <c r="B157" s="150" t="s">
        <v>28</v>
      </c>
      <c r="C157" s="168" t="s">
        <v>325</v>
      </c>
      <c r="D157" s="132"/>
    </row>
    <row r="158" spans="1:4" ht="30" x14ac:dyDescent="0.2">
      <c r="A158" s="133">
        <v>150</v>
      </c>
      <c r="B158" s="151" t="s">
        <v>434</v>
      </c>
      <c r="C158" s="168" t="s">
        <v>325</v>
      </c>
      <c r="D158" s="132"/>
    </row>
    <row r="159" spans="1:4" ht="30" x14ac:dyDescent="0.2">
      <c r="A159" s="133">
        <v>151</v>
      </c>
      <c r="B159" s="151" t="s">
        <v>431</v>
      </c>
      <c r="C159" s="168" t="s">
        <v>325</v>
      </c>
      <c r="D159" s="132"/>
    </row>
    <row r="160" spans="1:4" ht="15" customHeight="1" x14ac:dyDescent="0.2">
      <c r="A160" s="133">
        <v>152</v>
      </c>
      <c r="B160" s="151" t="s">
        <v>432</v>
      </c>
      <c r="C160" s="168" t="s">
        <v>325</v>
      </c>
      <c r="D160" s="132"/>
    </row>
    <row r="161" spans="1:4" ht="30" x14ac:dyDescent="0.2">
      <c r="A161" s="133">
        <v>153</v>
      </c>
      <c r="B161" s="151" t="s">
        <v>433</v>
      </c>
      <c r="C161" s="168" t="s">
        <v>325</v>
      </c>
      <c r="D161" s="132"/>
    </row>
    <row r="162" spans="1:4" ht="30" x14ac:dyDescent="0.2">
      <c r="A162" s="133">
        <v>154</v>
      </c>
      <c r="B162" s="151" t="s">
        <v>435</v>
      </c>
      <c r="C162" s="168" t="s">
        <v>325</v>
      </c>
      <c r="D162" s="132"/>
    </row>
    <row r="163" spans="1:4" ht="30" x14ac:dyDescent="0.2">
      <c r="A163" s="133">
        <v>155</v>
      </c>
      <c r="B163" s="151" t="s">
        <v>436</v>
      </c>
      <c r="C163" s="168" t="s">
        <v>325</v>
      </c>
      <c r="D163" s="132"/>
    </row>
    <row r="164" spans="1:4" ht="30" x14ac:dyDescent="0.2">
      <c r="A164" s="133">
        <v>156</v>
      </c>
      <c r="B164" s="151" t="s">
        <v>437</v>
      </c>
      <c r="C164" s="168" t="s">
        <v>325</v>
      </c>
      <c r="D164" s="132"/>
    </row>
    <row r="165" spans="1:4" ht="19.5" customHeight="1" x14ac:dyDescent="0.2">
      <c r="A165" s="133">
        <v>157</v>
      </c>
      <c r="B165" s="151" t="s">
        <v>438</v>
      </c>
      <c r="C165" s="168" t="s">
        <v>325</v>
      </c>
      <c r="D165" s="132"/>
    </row>
    <row r="166" spans="1:4" ht="30" x14ac:dyDescent="0.2">
      <c r="A166" s="133">
        <v>158</v>
      </c>
      <c r="B166" s="151" t="s">
        <v>439</v>
      </c>
      <c r="C166" s="168" t="s">
        <v>325</v>
      </c>
      <c r="D166" s="132"/>
    </row>
    <row r="167" spans="1:4" ht="30" x14ac:dyDescent="0.2">
      <c r="A167" s="133">
        <v>159</v>
      </c>
      <c r="B167" s="151" t="s">
        <v>440</v>
      </c>
      <c r="C167" s="168" t="s">
        <v>325</v>
      </c>
      <c r="D167" s="132"/>
    </row>
    <row r="168" spans="1:4" ht="15" x14ac:dyDescent="0.2">
      <c r="A168" s="133">
        <v>160</v>
      </c>
      <c r="B168" s="150" t="s">
        <v>441</v>
      </c>
      <c r="C168" s="168" t="s">
        <v>325</v>
      </c>
      <c r="D168" s="132"/>
    </row>
    <row r="169" spans="1:4" ht="15" x14ac:dyDescent="0.2">
      <c r="A169" s="133">
        <v>161</v>
      </c>
      <c r="B169" s="151" t="s">
        <v>442</v>
      </c>
      <c r="C169" s="168" t="s">
        <v>325</v>
      </c>
      <c r="D169" s="132"/>
    </row>
    <row r="170" spans="1:4" ht="63" customHeight="1" x14ac:dyDescent="0.2">
      <c r="A170" s="133">
        <v>162</v>
      </c>
      <c r="B170" s="151" t="s">
        <v>315</v>
      </c>
      <c r="C170" s="168" t="s">
        <v>326</v>
      </c>
      <c r="D170" s="132"/>
    </row>
    <row r="171" spans="1:4" ht="15" x14ac:dyDescent="0.2">
      <c r="A171" s="133">
        <v>163</v>
      </c>
      <c r="B171" s="151" t="s">
        <v>443</v>
      </c>
      <c r="C171" s="168" t="s">
        <v>327</v>
      </c>
      <c r="D171" s="132"/>
    </row>
    <row r="172" spans="1:4" ht="75" x14ac:dyDescent="0.2">
      <c r="A172" s="133">
        <v>164</v>
      </c>
      <c r="B172" s="151" t="s">
        <v>169</v>
      </c>
      <c r="C172" s="168" t="s">
        <v>325</v>
      </c>
      <c r="D172" s="132"/>
    </row>
    <row r="173" spans="1:4" ht="16.5" customHeight="1" x14ac:dyDescent="0.2">
      <c r="A173" s="133">
        <v>165</v>
      </c>
      <c r="B173" s="151" t="s">
        <v>444</v>
      </c>
      <c r="C173" s="168" t="s">
        <v>325</v>
      </c>
      <c r="D173" s="132"/>
    </row>
    <row r="174" spans="1:4" ht="18" customHeight="1" x14ac:dyDescent="0.2">
      <c r="A174" s="133">
        <v>166</v>
      </c>
      <c r="B174" s="151" t="s">
        <v>445</v>
      </c>
      <c r="C174" s="168" t="s">
        <v>325</v>
      </c>
      <c r="D174" s="132"/>
    </row>
    <row r="175" spans="1:4" ht="29.25" customHeight="1" x14ac:dyDescent="0.2">
      <c r="A175" s="133">
        <v>167</v>
      </c>
      <c r="B175" s="151" t="s">
        <v>472</v>
      </c>
      <c r="C175" s="168" t="s">
        <v>325</v>
      </c>
      <c r="D175" s="132"/>
    </row>
    <row r="176" spans="1:4" ht="30" x14ac:dyDescent="0.2">
      <c r="A176" s="133">
        <v>168</v>
      </c>
      <c r="B176" s="150" t="s">
        <v>447</v>
      </c>
      <c r="C176" s="168" t="s">
        <v>325</v>
      </c>
      <c r="D176" s="132"/>
    </row>
    <row r="177" spans="1:4" ht="105" x14ac:dyDescent="0.2">
      <c r="A177" s="133">
        <v>169</v>
      </c>
      <c r="B177" s="151" t="s">
        <v>446</v>
      </c>
      <c r="C177" s="168" t="s">
        <v>325</v>
      </c>
      <c r="D177" s="132"/>
    </row>
    <row r="178" spans="1:4" ht="30" x14ac:dyDescent="0.2">
      <c r="A178" s="133">
        <v>170</v>
      </c>
      <c r="B178" s="150" t="s">
        <v>449</v>
      </c>
      <c r="C178" s="168" t="s">
        <v>325</v>
      </c>
      <c r="D178" s="132"/>
    </row>
    <row r="179" spans="1:4" ht="15.75" customHeight="1" x14ac:dyDescent="0.2">
      <c r="A179" s="133">
        <v>171</v>
      </c>
      <c r="B179" s="151" t="s">
        <v>450</v>
      </c>
      <c r="C179" s="168" t="s">
        <v>325</v>
      </c>
      <c r="D179" s="132"/>
    </row>
    <row r="180" spans="1:4" ht="28.5" customHeight="1" x14ac:dyDescent="0.2">
      <c r="A180" s="133">
        <v>172</v>
      </c>
      <c r="B180" s="150" t="s">
        <v>451</v>
      </c>
      <c r="C180" s="168" t="s">
        <v>327</v>
      </c>
      <c r="D180" s="132"/>
    </row>
    <row r="181" spans="1:4" ht="45" x14ac:dyDescent="0.2">
      <c r="A181" s="133">
        <v>173</v>
      </c>
      <c r="B181" s="151" t="s">
        <v>78</v>
      </c>
      <c r="C181" s="168" t="s">
        <v>325</v>
      </c>
      <c r="D181" s="132"/>
    </row>
    <row r="182" spans="1:4" ht="30" x14ac:dyDescent="0.2">
      <c r="A182" s="133">
        <v>174</v>
      </c>
      <c r="B182" s="150" t="s">
        <v>452</v>
      </c>
      <c r="C182" s="168" t="s">
        <v>325</v>
      </c>
      <c r="D182" s="132"/>
    </row>
    <row r="183" spans="1:4" ht="60" x14ac:dyDescent="0.2">
      <c r="A183" s="133">
        <v>175</v>
      </c>
      <c r="B183" s="151" t="s">
        <v>453</v>
      </c>
      <c r="C183" s="168" t="s">
        <v>325</v>
      </c>
      <c r="D183" s="132"/>
    </row>
    <row r="184" spans="1:4" ht="15" customHeight="1" x14ac:dyDescent="0.2">
      <c r="A184" s="133">
        <v>176</v>
      </c>
      <c r="B184" s="151" t="s">
        <v>79</v>
      </c>
      <c r="C184" s="168" t="s">
        <v>325</v>
      </c>
      <c r="D184" s="132"/>
    </row>
    <row r="185" spans="1:4" ht="30" x14ac:dyDescent="0.2">
      <c r="A185" s="133">
        <v>177</v>
      </c>
      <c r="B185" s="151" t="s">
        <v>316</v>
      </c>
      <c r="C185" s="168" t="s">
        <v>325</v>
      </c>
      <c r="D185" s="132"/>
    </row>
    <row r="186" spans="1:4" ht="15" x14ac:dyDescent="0.2">
      <c r="A186" s="133">
        <v>178</v>
      </c>
      <c r="B186" s="150" t="s">
        <v>29</v>
      </c>
      <c r="C186" s="168" t="s">
        <v>325</v>
      </c>
      <c r="D186" s="132"/>
    </row>
    <row r="187" spans="1:4" ht="45" x14ac:dyDescent="0.2">
      <c r="A187" s="133">
        <v>179</v>
      </c>
      <c r="B187" s="151" t="s">
        <v>317</v>
      </c>
      <c r="C187" s="168" t="s">
        <v>325</v>
      </c>
      <c r="D187" s="132"/>
    </row>
    <row r="188" spans="1:4" ht="30" x14ac:dyDescent="0.2">
      <c r="A188" s="133">
        <v>180</v>
      </c>
      <c r="B188" s="151" t="s">
        <v>454</v>
      </c>
      <c r="C188" s="168" t="s">
        <v>325</v>
      </c>
      <c r="D188" s="132"/>
    </row>
    <row r="189" spans="1:4" ht="29.25" customHeight="1" x14ac:dyDescent="0.2">
      <c r="A189" s="133">
        <v>181</v>
      </c>
      <c r="B189" s="151" t="s">
        <v>455</v>
      </c>
      <c r="C189" s="168" t="s">
        <v>326</v>
      </c>
      <c r="D189" s="132"/>
    </row>
    <row r="190" spans="1:4" ht="15" x14ac:dyDescent="0.2">
      <c r="A190" s="133">
        <v>182</v>
      </c>
      <c r="B190" s="151" t="s">
        <v>84</v>
      </c>
      <c r="C190" s="168" t="s">
        <v>325</v>
      </c>
      <c r="D190" s="132"/>
    </row>
    <row r="191" spans="1:4" ht="15" x14ac:dyDescent="0.2">
      <c r="A191" s="133">
        <v>183</v>
      </c>
      <c r="B191" s="151" t="s">
        <v>83</v>
      </c>
      <c r="C191" s="168" t="s">
        <v>325</v>
      </c>
      <c r="D191" s="132"/>
    </row>
    <row r="192" spans="1:4" ht="30" x14ac:dyDescent="0.2">
      <c r="A192" s="133">
        <v>184</v>
      </c>
      <c r="B192" s="151" t="s">
        <v>319</v>
      </c>
      <c r="C192" s="168" t="s">
        <v>325</v>
      </c>
      <c r="D192" s="132"/>
    </row>
    <row r="193" spans="1:4" ht="30" x14ac:dyDescent="0.2">
      <c r="A193" s="133">
        <v>185</v>
      </c>
      <c r="B193" s="151" t="s">
        <v>320</v>
      </c>
      <c r="C193" s="168" t="s">
        <v>325</v>
      </c>
      <c r="D193" s="132"/>
    </row>
    <row r="194" spans="1:4" ht="28.5" customHeight="1" x14ac:dyDescent="0.2">
      <c r="A194" s="133">
        <v>186</v>
      </c>
      <c r="B194" s="151" t="s">
        <v>318</v>
      </c>
      <c r="C194" s="168" t="s">
        <v>325</v>
      </c>
      <c r="D194" s="132"/>
    </row>
    <row r="195" spans="1:4" ht="45" x14ac:dyDescent="0.2">
      <c r="A195" s="133">
        <v>187</v>
      </c>
      <c r="B195" s="151" t="s">
        <v>462</v>
      </c>
      <c r="C195" s="168" t="s">
        <v>328</v>
      </c>
      <c r="D195" s="132"/>
    </row>
    <row r="196" spans="1:4" ht="45" x14ac:dyDescent="0.2">
      <c r="A196" s="133">
        <v>188</v>
      </c>
      <c r="B196" s="151" t="s">
        <v>464</v>
      </c>
      <c r="C196" s="168" t="s">
        <v>328</v>
      </c>
      <c r="D196" s="132"/>
    </row>
    <row r="197" spans="1:4" ht="45" x14ac:dyDescent="0.2">
      <c r="A197" s="133">
        <v>189</v>
      </c>
      <c r="B197" s="151" t="s">
        <v>463</v>
      </c>
      <c r="C197" s="168" t="s">
        <v>328</v>
      </c>
      <c r="D197" s="132"/>
    </row>
    <row r="198" spans="1:4" ht="45" x14ac:dyDescent="0.2">
      <c r="A198" s="133">
        <v>190</v>
      </c>
      <c r="B198" s="151" t="s">
        <v>458</v>
      </c>
      <c r="C198" s="168" t="s">
        <v>328</v>
      </c>
      <c r="D198" s="132"/>
    </row>
    <row r="199" spans="1:4" ht="45" x14ac:dyDescent="0.2">
      <c r="A199" s="133">
        <v>191</v>
      </c>
      <c r="B199" s="151" t="s">
        <v>465</v>
      </c>
      <c r="C199" s="168" t="s">
        <v>328</v>
      </c>
      <c r="D199" s="132"/>
    </row>
    <row r="200" spans="1:4" ht="30.75" customHeight="1" x14ac:dyDescent="0.2">
      <c r="A200" s="133">
        <v>192</v>
      </c>
      <c r="B200" s="151" t="s">
        <v>457</v>
      </c>
      <c r="C200" s="168" t="s">
        <v>328</v>
      </c>
      <c r="D200" s="132"/>
    </row>
    <row r="201" spans="1:4" ht="45" x14ac:dyDescent="0.2">
      <c r="A201" s="133">
        <v>193</v>
      </c>
      <c r="B201" s="151" t="s">
        <v>466</v>
      </c>
      <c r="C201" s="168" t="s">
        <v>328</v>
      </c>
      <c r="D201" s="132"/>
    </row>
    <row r="202" spans="1:4" ht="30" x14ac:dyDescent="0.2">
      <c r="A202" s="133">
        <v>194</v>
      </c>
      <c r="B202" s="151" t="s">
        <v>456</v>
      </c>
      <c r="C202" s="168" t="s">
        <v>328</v>
      </c>
      <c r="D202" s="132"/>
    </row>
    <row r="203" spans="1:4" ht="45" x14ac:dyDescent="0.2">
      <c r="A203" s="133">
        <v>195</v>
      </c>
      <c r="B203" s="151" t="s">
        <v>459</v>
      </c>
      <c r="C203" s="168" t="s">
        <v>328</v>
      </c>
      <c r="D203" s="132"/>
    </row>
    <row r="204" spans="1:4" ht="45" x14ac:dyDescent="0.2">
      <c r="A204" s="133">
        <v>196</v>
      </c>
      <c r="B204" s="151" t="s">
        <v>460</v>
      </c>
      <c r="C204" s="168" t="s">
        <v>328</v>
      </c>
      <c r="D204" s="132"/>
    </row>
    <row r="205" spans="1:4" ht="45" x14ac:dyDescent="0.2">
      <c r="A205" s="133">
        <v>197</v>
      </c>
      <c r="B205" s="151" t="s">
        <v>461</v>
      </c>
      <c r="C205" s="168" t="s">
        <v>328</v>
      </c>
      <c r="D205" s="132"/>
    </row>
    <row r="206" spans="1:4" ht="45" x14ac:dyDescent="0.2">
      <c r="A206" s="133">
        <v>198</v>
      </c>
      <c r="B206" s="151" t="s">
        <v>341</v>
      </c>
      <c r="C206" s="168" t="s">
        <v>325</v>
      </c>
      <c r="D206" s="132"/>
    </row>
    <row r="207" spans="1:4" ht="16.5" customHeight="1" x14ac:dyDescent="0.2">
      <c r="A207" s="133">
        <v>199</v>
      </c>
      <c r="B207" s="150" t="s">
        <v>448</v>
      </c>
      <c r="C207" s="168" t="s">
        <v>325</v>
      </c>
      <c r="D207" s="132"/>
    </row>
    <row r="208" spans="1:4" ht="18" customHeight="1" x14ac:dyDescent="0.2">
      <c r="A208" s="133">
        <v>200</v>
      </c>
      <c r="B208" s="151" t="s">
        <v>471</v>
      </c>
      <c r="C208" s="168" t="s">
        <v>325</v>
      </c>
      <c r="D208" s="132"/>
    </row>
    <row r="209" spans="1:4" ht="18" customHeight="1" x14ac:dyDescent="0.2">
      <c r="A209" s="133">
        <v>201</v>
      </c>
      <c r="B209" s="150" t="s">
        <v>338</v>
      </c>
      <c r="C209" s="168" t="s">
        <v>325</v>
      </c>
      <c r="D209" s="132"/>
    </row>
    <row r="210" spans="1:4" ht="16.5" customHeight="1" x14ac:dyDescent="0.2">
      <c r="A210" s="133">
        <v>202</v>
      </c>
      <c r="B210" s="151" t="s">
        <v>136</v>
      </c>
      <c r="C210" s="168" t="s">
        <v>325</v>
      </c>
      <c r="D210" s="132"/>
    </row>
    <row r="211" spans="1:4" ht="30.75" customHeight="1" x14ac:dyDescent="0.2">
      <c r="A211" s="133">
        <v>203</v>
      </c>
      <c r="B211" s="151" t="s">
        <v>342</v>
      </c>
      <c r="C211" s="168" t="s">
        <v>325</v>
      </c>
      <c r="D211" s="132"/>
    </row>
    <row r="212" spans="1:4" ht="15" x14ac:dyDescent="0.2">
      <c r="A212" s="133">
        <v>204</v>
      </c>
      <c r="B212" s="151" t="s">
        <v>467</v>
      </c>
      <c r="C212" s="168" t="s">
        <v>325</v>
      </c>
      <c r="D212" s="132"/>
    </row>
    <row r="213" spans="1:4" ht="61.5" customHeight="1" x14ac:dyDescent="0.2">
      <c r="A213" s="133">
        <v>205</v>
      </c>
      <c r="B213" s="151" t="s">
        <v>468</v>
      </c>
      <c r="C213" s="168" t="s">
        <v>325</v>
      </c>
      <c r="D213" s="132"/>
    </row>
    <row r="214" spans="1:4" ht="23.25" customHeight="1" x14ac:dyDescent="0.2">
      <c r="A214" s="133">
        <v>206</v>
      </c>
      <c r="B214" s="181" t="s">
        <v>486</v>
      </c>
      <c r="C214" s="168" t="s">
        <v>325</v>
      </c>
      <c r="D214" s="132"/>
    </row>
    <row r="215" spans="1:4" ht="24.75" customHeight="1" x14ac:dyDescent="0.2">
      <c r="A215" s="180">
        <v>207</v>
      </c>
      <c r="B215" s="181" t="s">
        <v>487</v>
      </c>
      <c r="C215" s="168" t="s">
        <v>325</v>
      </c>
      <c r="D215" s="132"/>
    </row>
    <row r="216" spans="1:4" ht="24.75" customHeight="1" x14ac:dyDescent="0.2">
      <c r="A216" s="177"/>
    </row>
    <row r="217" spans="1:4" ht="24.75" customHeight="1" x14ac:dyDescent="0.2">
      <c r="A217" s="177"/>
    </row>
    <row r="218" spans="1:4" ht="24.75" customHeight="1" x14ac:dyDescent="0.2">
      <c r="A218" s="177"/>
    </row>
    <row r="219" spans="1:4" ht="13.5" customHeight="1" x14ac:dyDescent="0.2">
      <c r="A219" s="208" t="s">
        <v>332</v>
      </c>
      <c r="B219" s="208"/>
      <c r="C219" s="208"/>
      <c r="D219" s="208"/>
    </row>
    <row r="220" spans="1:4" ht="10.5" customHeight="1" x14ac:dyDescent="0.2">
      <c r="A220" s="208" t="s">
        <v>333</v>
      </c>
      <c r="B220" s="208"/>
      <c r="C220" s="208"/>
      <c r="D220" s="208"/>
    </row>
  </sheetData>
  <sortState ref="B6:D212">
    <sortCondition ref="B6"/>
  </sortState>
  <mergeCells count="10">
    <mergeCell ref="A1:D1"/>
    <mergeCell ref="A6:D6"/>
    <mergeCell ref="A7:B7"/>
    <mergeCell ref="A219:D219"/>
    <mergeCell ref="A220:D220"/>
    <mergeCell ref="C7:D7"/>
    <mergeCell ref="A2:D2"/>
    <mergeCell ref="A3:D3"/>
    <mergeCell ref="A4:D4"/>
    <mergeCell ref="A5:D5"/>
  </mergeCells>
  <hyperlinks>
    <hyperlink ref="B119" r:id="rId1" display="https://www.americanas.com.br/produto/8033553?DCSext.recom=RR_item_page.rr1-ClickCP&amp;nm_origem=rec_item_page.rr1-ClickCP&amp;nm_ranking_rec=4"/>
  </hyperlinks>
  <pageMargins left="0.511811024" right="0.511811024" top="0.78740157499999996" bottom="0.78740157499999996" header="0.31496062000000002" footer="0.31496062000000002"/>
  <pageSetup paperSize="9" orientation="portrait" horizontalDpi="0"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F428"/>
  <sheetViews>
    <sheetView showGridLines="0" tabSelected="1" zoomScale="90" zoomScaleNormal="90" workbookViewId="0">
      <pane xSplit="2" ySplit="8" topLeftCell="C34" activePane="bottomRight" state="frozen"/>
      <selection pane="topRight" activeCell="C1" sqref="C1"/>
      <selection pane="bottomLeft" activeCell="A2" sqref="A2"/>
      <selection pane="bottomRight" activeCell="E42" sqref="E42"/>
    </sheetView>
  </sheetViews>
  <sheetFormatPr defaultRowHeight="20.100000000000001" customHeight="1" x14ac:dyDescent="0.2"/>
  <cols>
    <col min="1" max="1" width="5.7109375" style="143" customWidth="1"/>
    <col min="2" max="2" width="36.7109375" style="137" customWidth="1"/>
    <col min="3" max="3" width="9.140625" style="145" customWidth="1"/>
    <col min="4" max="4" width="8.85546875" style="142" bestFit="1" customWidth="1"/>
    <col min="5" max="5" width="8.85546875" style="146" bestFit="1" customWidth="1"/>
    <col min="6" max="6" width="12" style="146" customWidth="1"/>
    <col min="7" max="7" width="14" style="146" bestFit="1" customWidth="1"/>
    <col min="8" max="8" width="11.42578125" style="146" customWidth="1"/>
    <col min="9" max="9" width="5" style="142" customWidth="1"/>
    <col min="10" max="10" width="11.28515625" style="144" bestFit="1" customWidth="1"/>
    <col min="11" max="11" width="4" style="142" bestFit="1" customWidth="1"/>
    <col min="12" max="12" width="10.28515625" style="144" bestFit="1" customWidth="1"/>
    <col min="13" max="13" width="5" style="142" bestFit="1" customWidth="1"/>
    <col min="14" max="14" width="11.28515625" style="138" bestFit="1" customWidth="1"/>
    <col min="15" max="15" width="4" style="142" bestFit="1" customWidth="1"/>
    <col min="16" max="16" width="10.140625" style="144" customWidth="1"/>
    <col min="17" max="17" width="7.42578125" style="142" bestFit="1" customWidth="1"/>
    <col min="18" max="18" width="12.28515625" style="147" bestFit="1" customWidth="1"/>
    <col min="19" max="19" width="5" style="142" customWidth="1"/>
    <col min="20" max="20" width="11.28515625" style="144" bestFit="1" customWidth="1"/>
    <col min="21" max="21" width="4" style="142" bestFit="1" customWidth="1"/>
    <col min="22" max="22" width="11.28515625" style="144" bestFit="1" customWidth="1"/>
    <col min="23" max="23" width="5.7109375" style="142" customWidth="1"/>
    <col min="24" max="24" width="10.28515625" style="144" bestFit="1" customWidth="1"/>
    <col min="25" max="25" width="5" style="142" bestFit="1" customWidth="1"/>
    <col min="26" max="26" width="10.28515625" style="144" customWidth="1"/>
    <col min="27" max="27" width="4" style="142" bestFit="1" customWidth="1"/>
    <col min="28" max="28" width="11.28515625" style="144" customWidth="1"/>
    <col min="29" max="29" width="4.5703125" style="142" customWidth="1"/>
    <col min="30" max="30" width="10.28515625" style="144" bestFit="1" customWidth="1"/>
    <col min="31" max="31" width="6" style="142" bestFit="1" customWidth="1"/>
    <col min="32" max="32" width="12.28515625" style="144" bestFit="1" customWidth="1"/>
    <col min="33" max="33" width="4" style="142" bestFit="1" customWidth="1"/>
    <col min="34" max="34" width="10.28515625" style="144" bestFit="1" customWidth="1"/>
    <col min="35" max="35" width="11.140625" style="142" customWidth="1"/>
    <col min="36" max="36" width="14.28515625" style="142" customWidth="1"/>
    <col min="37" max="16384" width="9.140625" style="138"/>
  </cols>
  <sheetData>
    <row r="2" spans="1:36" ht="17.100000000000001" customHeight="1" x14ac:dyDescent="0.2">
      <c r="A2" s="214" t="s">
        <v>480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row>
    <row r="3" spans="1:36" ht="17.100000000000001" customHeight="1" x14ac:dyDescent="0.2">
      <c r="A3" s="214" t="s">
        <v>481</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row>
    <row r="4" spans="1:36" ht="17.100000000000001" customHeight="1" x14ac:dyDescent="0.2">
      <c r="A4" s="214" t="s">
        <v>482</v>
      </c>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row>
    <row r="5" spans="1:36" ht="17.100000000000001" customHeight="1" x14ac:dyDescent="0.2">
      <c r="A5" s="214" t="s">
        <v>483</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row>
    <row r="6" spans="1:36" ht="20.25" customHeight="1" x14ac:dyDescent="0.2">
      <c r="G6" s="197">
        <v>0.104</v>
      </c>
    </row>
    <row r="7" spans="1:36" ht="26.25" customHeight="1" x14ac:dyDescent="0.2">
      <c r="A7" s="213" t="s">
        <v>491</v>
      </c>
      <c r="B7" s="213"/>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row>
    <row r="8" spans="1:36" s="142" customFormat="1" ht="56.25" customHeight="1" x14ac:dyDescent="0.25">
      <c r="A8" s="170" t="s">
        <v>154</v>
      </c>
      <c r="B8" s="171" t="s">
        <v>161</v>
      </c>
      <c r="C8" s="136" t="s">
        <v>155</v>
      </c>
      <c r="D8" s="172" t="s">
        <v>237</v>
      </c>
      <c r="E8" s="173" t="s">
        <v>158</v>
      </c>
      <c r="F8" s="173" t="s">
        <v>484</v>
      </c>
      <c r="G8" s="173" t="s">
        <v>485</v>
      </c>
      <c r="H8" s="173" t="s">
        <v>339</v>
      </c>
      <c r="I8" s="218" t="s">
        <v>492</v>
      </c>
      <c r="J8" s="219"/>
      <c r="K8" s="218" t="s">
        <v>352</v>
      </c>
      <c r="L8" s="219"/>
      <c r="M8" s="218" t="s">
        <v>353</v>
      </c>
      <c r="N8" s="219"/>
      <c r="O8" s="218" t="s">
        <v>351</v>
      </c>
      <c r="P8" s="219"/>
      <c r="Q8" s="218" t="s">
        <v>350</v>
      </c>
      <c r="R8" s="219"/>
      <c r="S8" s="218" t="s">
        <v>349</v>
      </c>
      <c r="T8" s="219"/>
      <c r="U8" s="218" t="s">
        <v>493</v>
      </c>
      <c r="V8" s="219"/>
      <c r="W8" s="218" t="s">
        <v>348</v>
      </c>
      <c r="X8" s="219"/>
      <c r="Y8" s="218" t="s">
        <v>347</v>
      </c>
      <c r="Z8" s="219"/>
      <c r="AA8" s="218" t="s">
        <v>346</v>
      </c>
      <c r="AB8" s="219"/>
      <c r="AC8" s="218" t="s">
        <v>345</v>
      </c>
      <c r="AD8" s="219"/>
      <c r="AE8" s="218" t="s">
        <v>344</v>
      </c>
      <c r="AF8" s="219"/>
      <c r="AG8" s="220" t="s">
        <v>343</v>
      </c>
      <c r="AH8" s="220"/>
      <c r="AI8" s="136" t="s">
        <v>473</v>
      </c>
      <c r="AJ8" s="136" t="s">
        <v>474</v>
      </c>
    </row>
    <row r="9" spans="1:36" ht="18" customHeight="1" x14ac:dyDescent="0.2">
      <c r="A9" s="133">
        <v>1</v>
      </c>
      <c r="B9" s="150" t="s">
        <v>276</v>
      </c>
      <c r="C9" s="168" t="s">
        <v>325</v>
      </c>
      <c r="D9" s="166">
        <f>AI9+AE9+Q9+M9</f>
        <v>985</v>
      </c>
      <c r="E9" s="149">
        <v>6.49</v>
      </c>
      <c r="F9" s="149"/>
      <c r="G9" s="149"/>
      <c r="H9" s="149">
        <f>AVERAGE(E9,G9)</f>
        <v>6.49</v>
      </c>
      <c r="I9" s="156">
        <v>50</v>
      </c>
      <c r="J9" s="158">
        <f>I9*H9</f>
        <v>324.5</v>
      </c>
      <c r="K9" s="156"/>
      <c r="L9" s="189"/>
      <c r="M9" s="190">
        <v>100</v>
      </c>
      <c r="N9" s="158">
        <f>M9*H9</f>
        <v>649</v>
      </c>
      <c r="O9" s="166"/>
      <c r="P9" s="158"/>
      <c r="Q9" s="156">
        <v>800</v>
      </c>
      <c r="R9" s="161">
        <f>Q9*H9</f>
        <v>5192</v>
      </c>
      <c r="S9" s="156">
        <v>10</v>
      </c>
      <c r="T9" s="158">
        <f>S9*H9</f>
        <v>64.900000000000006</v>
      </c>
      <c r="U9" s="156"/>
      <c r="V9" s="158"/>
      <c r="W9" s="156"/>
      <c r="X9" s="158"/>
      <c r="Y9" s="156"/>
      <c r="Z9" s="158"/>
      <c r="AA9" s="156"/>
      <c r="AB9" s="158"/>
      <c r="AC9" s="156"/>
      <c r="AD9" s="158"/>
      <c r="AE9" s="156">
        <v>20</v>
      </c>
      <c r="AF9" s="158">
        <f>AE9*H9</f>
        <v>129.80000000000001</v>
      </c>
      <c r="AG9" s="156">
        <v>5</v>
      </c>
      <c r="AH9" s="158">
        <f>AG9*H9</f>
        <v>32.450000000000003</v>
      </c>
      <c r="AI9" s="156">
        <f>AG9+AC9+AA9+Y9+W9+U9+S9+O9+K9+I9</f>
        <v>65</v>
      </c>
      <c r="AJ9" s="158">
        <f t="shared" ref="AJ9:AJ72" si="0">D9*H9</f>
        <v>6392.65</v>
      </c>
    </row>
    <row r="10" spans="1:36" ht="18" customHeight="1" x14ac:dyDescent="0.2">
      <c r="A10" s="133">
        <v>2</v>
      </c>
      <c r="B10" s="150" t="s">
        <v>182</v>
      </c>
      <c r="C10" s="168" t="s">
        <v>325</v>
      </c>
      <c r="D10" s="166">
        <f t="shared" ref="D10:D73" si="1">AI10+AE10+Q10+M10</f>
        <v>150</v>
      </c>
      <c r="E10" s="158">
        <v>15.3</v>
      </c>
      <c r="F10" s="158"/>
      <c r="G10" s="158"/>
      <c r="H10" s="149">
        <f t="shared" ref="H10:H73" si="2">AVERAGE(E10,G10)</f>
        <v>15.3</v>
      </c>
      <c r="I10" s="156"/>
      <c r="J10" s="158"/>
      <c r="K10" s="156"/>
      <c r="L10" s="189"/>
      <c r="M10" s="190">
        <v>50</v>
      </c>
      <c r="N10" s="158">
        <f t="shared" ref="N10:N73" si="3">M10*H10</f>
        <v>765</v>
      </c>
      <c r="O10" s="166"/>
      <c r="P10" s="158"/>
      <c r="Q10" s="156">
        <v>100</v>
      </c>
      <c r="R10" s="161">
        <f t="shared" ref="R10:R71" si="4">Q10*H10</f>
        <v>1530</v>
      </c>
      <c r="S10" s="156"/>
      <c r="T10" s="158"/>
      <c r="U10" s="156"/>
      <c r="V10" s="158"/>
      <c r="W10" s="156"/>
      <c r="X10" s="158"/>
      <c r="Y10" s="156"/>
      <c r="Z10" s="158"/>
      <c r="AA10" s="156"/>
      <c r="AB10" s="158"/>
      <c r="AC10" s="156"/>
      <c r="AD10" s="158"/>
      <c r="AE10" s="156"/>
      <c r="AF10" s="158"/>
      <c r="AG10" s="156"/>
      <c r="AH10" s="158"/>
      <c r="AI10" s="156">
        <f t="shared" ref="AI10:AI73" si="5">AG10+AC10+AA10+Y10+W10+U10+S10+O10+K10+I10</f>
        <v>0</v>
      </c>
      <c r="AJ10" s="158">
        <f t="shared" si="0"/>
        <v>2295</v>
      </c>
    </row>
    <row r="11" spans="1:36" ht="18" customHeight="1" x14ac:dyDescent="0.2">
      <c r="A11" s="133">
        <v>3</v>
      </c>
      <c r="B11" s="150" t="s">
        <v>277</v>
      </c>
      <c r="C11" s="168" t="s">
        <v>325</v>
      </c>
      <c r="D11" s="166">
        <f t="shared" si="1"/>
        <v>135</v>
      </c>
      <c r="E11" s="149">
        <v>19.78</v>
      </c>
      <c r="F11" s="149"/>
      <c r="G11" s="149"/>
      <c r="H11" s="149">
        <f t="shared" si="2"/>
        <v>19.78</v>
      </c>
      <c r="I11" s="167"/>
      <c r="J11" s="158"/>
      <c r="K11" s="167"/>
      <c r="L11" s="189"/>
      <c r="M11" s="191">
        <v>20</v>
      </c>
      <c r="N11" s="158">
        <f t="shared" si="3"/>
        <v>395.6</v>
      </c>
      <c r="O11" s="187"/>
      <c r="P11" s="158"/>
      <c r="Q11" s="162">
        <v>100</v>
      </c>
      <c r="R11" s="161">
        <f t="shared" si="4"/>
        <v>1978</v>
      </c>
      <c r="S11" s="167"/>
      <c r="T11" s="158"/>
      <c r="U11" s="167"/>
      <c r="V11" s="158"/>
      <c r="W11" s="167"/>
      <c r="X11" s="158"/>
      <c r="Y11" s="167"/>
      <c r="Z11" s="158"/>
      <c r="AA11" s="162">
        <v>5</v>
      </c>
      <c r="AB11" s="158">
        <f t="shared" ref="AB11:AB62" si="6">AA11*H11</f>
        <v>98.9</v>
      </c>
      <c r="AC11" s="162"/>
      <c r="AD11" s="158"/>
      <c r="AE11" s="156">
        <v>10</v>
      </c>
      <c r="AF11" s="158">
        <f t="shared" ref="AF11:AF72" si="7">AE11*H11</f>
        <v>197.8</v>
      </c>
      <c r="AG11" s="167"/>
      <c r="AH11" s="158"/>
      <c r="AI11" s="156">
        <f t="shared" si="5"/>
        <v>5</v>
      </c>
      <c r="AJ11" s="158">
        <f t="shared" si="0"/>
        <v>2670.3</v>
      </c>
    </row>
    <row r="12" spans="1:36" ht="18" customHeight="1" x14ac:dyDescent="0.2">
      <c r="A12" s="133">
        <v>4</v>
      </c>
      <c r="B12" s="151" t="s">
        <v>354</v>
      </c>
      <c r="C12" s="169" t="s">
        <v>326</v>
      </c>
      <c r="D12" s="166">
        <f t="shared" si="1"/>
        <v>554</v>
      </c>
      <c r="E12" s="158">
        <v>6.87</v>
      </c>
      <c r="F12" s="158"/>
      <c r="G12" s="158"/>
      <c r="H12" s="149">
        <f t="shared" si="2"/>
        <v>6.87</v>
      </c>
      <c r="I12" s="163"/>
      <c r="J12" s="158"/>
      <c r="K12" s="163"/>
      <c r="L12" s="189"/>
      <c r="M12" s="190">
        <v>30</v>
      </c>
      <c r="N12" s="158">
        <f t="shared" si="3"/>
        <v>206.1</v>
      </c>
      <c r="O12" s="192"/>
      <c r="P12" s="158"/>
      <c r="Q12" s="163">
        <v>500</v>
      </c>
      <c r="R12" s="161">
        <f t="shared" si="4"/>
        <v>3435</v>
      </c>
      <c r="S12" s="163"/>
      <c r="T12" s="158"/>
      <c r="U12" s="163"/>
      <c r="V12" s="158"/>
      <c r="W12" s="163"/>
      <c r="X12" s="158"/>
      <c r="Y12" s="163"/>
      <c r="Z12" s="158"/>
      <c r="AA12" s="163"/>
      <c r="AB12" s="158"/>
      <c r="AC12" s="163"/>
      <c r="AD12" s="158"/>
      <c r="AE12" s="156">
        <v>20</v>
      </c>
      <c r="AF12" s="158">
        <f t="shared" si="7"/>
        <v>137.4</v>
      </c>
      <c r="AG12" s="163">
        <v>4</v>
      </c>
      <c r="AH12" s="158">
        <f t="shared" ref="AH12:AH72" si="8">AG12*H12</f>
        <v>27.48</v>
      </c>
      <c r="AI12" s="156">
        <f t="shared" si="5"/>
        <v>4</v>
      </c>
      <c r="AJ12" s="158">
        <f t="shared" si="0"/>
        <v>3805.98</v>
      </c>
    </row>
    <row r="13" spans="1:36" ht="18" customHeight="1" x14ac:dyDescent="0.2">
      <c r="A13" s="133">
        <v>5</v>
      </c>
      <c r="B13" s="150" t="s">
        <v>278</v>
      </c>
      <c r="C13" s="168" t="s">
        <v>326</v>
      </c>
      <c r="D13" s="166">
        <f t="shared" si="1"/>
        <v>282</v>
      </c>
      <c r="E13" s="158">
        <v>3.8</v>
      </c>
      <c r="F13" s="158"/>
      <c r="G13" s="158"/>
      <c r="H13" s="149">
        <f t="shared" si="2"/>
        <v>3.8</v>
      </c>
      <c r="I13" s="156"/>
      <c r="J13" s="158"/>
      <c r="K13" s="156"/>
      <c r="L13" s="189"/>
      <c r="M13" s="156">
        <v>30</v>
      </c>
      <c r="N13" s="158">
        <f t="shared" si="3"/>
        <v>114</v>
      </c>
      <c r="O13" s="156">
        <v>2</v>
      </c>
      <c r="P13" s="158">
        <f>O13*H13</f>
        <v>7.6</v>
      </c>
      <c r="Q13" s="156">
        <v>200</v>
      </c>
      <c r="R13" s="161">
        <f t="shared" si="4"/>
        <v>760</v>
      </c>
      <c r="S13" s="156"/>
      <c r="T13" s="158"/>
      <c r="U13" s="156"/>
      <c r="V13" s="158"/>
      <c r="W13" s="156"/>
      <c r="X13" s="158"/>
      <c r="Y13" s="156"/>
      <c r="Z13" s="158"/>
      <c r="AA13" s="156"/>
      <c r="AB13" s="158"/>
      <c r="AC13" s="156"/>
      <c r="AD13" s="158"/>
      <c r="AE13" s="156">
        <v>50</v>
      </c>
      <c r="AF13" s="158">
        <f t="shared" si="7"/>
        <v>190</v>
      </c>
      <c r="AG13" s="156"/>
      <c r="AH13" s="158"/>
      <c r="AI13" s="156">
        <f t="shared" si="5"/>
        <v>2</v>
      </c>
      <c r="AJ13" s="158">
        <f t="shared" si="0"/>
        <v>1071.5999999999999</v>
      </c>
    </row>
    <row r="14" spans="1:36" ht="18" customHeight="1" x14ac:dyDescent="0.2">
      <c r="A14" s="133">
        <v>6</v>
      </c>
      <c r="B14" s="152" t="s">
        <v>36</v>
      </c>
      <c r="C14" s="168" t="s">
        <v>325</v>
      </c>
      <c r="D14" s="166">
        <f t="shared" si="1"/>
        <v>637</v>
      </c>
      <c r="E14" s="158">
        <v>8.93</v>
      </c>
      <c r="F14" s="158"/>
      <c r="G14" s="158"/>
      <c r="H14" s="149">
        <f t="shared" si="2"/>
        <v>8.93</v>
      </c>
      <c r="I14" s="164"/>
      <c r="J14" s="158"/>
      <c r="K14" s="164"/>
      <c r="L14" s="189"/>
      <c r="M14" s="156">
        <v>10</v>
      </c>
      <c r="N14" s="158">
        <f t="shared" si="3"/>
        <v>89.3</v>
      </c>
      <c r="O14" s="193">
        <v>5</v>
      </c>
      <c r="P14" s="158">
        <f>O14*H14</f>
        <v>44.65</v>
      </c>
      <c r="Q14" s="164">
        <v>600</v>
      </c>
      <c r="R14" s="161">
        <f t="shared" si="4"/>
        <v>5358</v>
      </c>
      <c r="S14" s="156"/>
      <c r="T14" s="158"/>
      <c r="U14" s="164"/>
      <c r="V14" s="158"/>
      <c r="W14" s="164"/>
      <c r="X14" s="158"/>
      <c r="Y14" s="164"/>
      <c r="Z14" s="158"/>
      <c r="AA14" s="164"/>
      <c r="AB14" s="158"/>
      <c r="AC14" s="164"/>
      <c r="AD14" s="158"/>
      <c r="AE14" s="156">
        <v>20</v>
      </c>
      <c r="AF14" s="158">
        <f t="shared" si="7"/>
        <v>178.6</v>
      </c>
      <c r="AG14" s="164">
        <v>2</v>
      </c>
      <c r="AH14" s="158">
        <f t="shared" si="8"/>
        <v>17.86</v>
      </c>
      <c r="AI14" s="156">
        <f t="shared" si="5"/>
        <v>7</v>
      </c>
      <c r="AJ14" s="158">
        <f t="shared" si="0"/>
        <v>5688.41</v>
      </c>
    </row>
    <row r="15" spans="1:36" ht="18" customHeight="1" x14ac:dyDescent="0.2">
      <c r="A15" s="133">
        <v>7</v>
      </c>
      <c r="B15" s="151" t="s">
        <v>37</v>
      </c>
      <c r="C15" s="168" t="s">
        <v>325</v>
      </c>
      <c r="D15" s="166">
        <f t="shared" si="1"/>
        <v>1411</v>
      </c>
      <c r="E15" s="149">
        <v>0.8</v>
      </c>
      <c r="F15" s="149"/>
      <c r="G15" s="149"/>
      <c r="H15" s="149">
        <f t="shared" si="2"/>
        <v>0.8</v>
      </c>
      <c r="I15" s="156">
        <v>50</v>
      </c>
      <c r="J15" s="158">
        <f t="shared" ref="J15:J71" si="9">I15*H15</f>
        <v>40</v>
      </c>
      <c r="K15" s="156">
        <v>2</v>
      </c>
      <c r="L15" s="189">
        <f>K15*H15</f>
        <v>1.6</v>
      </c>
      <c r="M15" s="190">
        <v>200</v>
      </c>
      <c r="N15" s="158">
        <f t="shared" si="3"/>
        <v>160</v>
      </c>
      <c r="O15" s="166"/>
      <c r="P15" s="158"/>
      <c r="Q15" s="156">
        <v>1000</v>
      </c>
      <c r="R15" s="161">
        <f t="shared" si="4"/>
        <v>800</v>
      </c>
      <c r="S15" s="156">
        <v>50</v>
      </c>
      <c r="T15" s="158">
        <f t="shared" ref="T15:T73" si="10">S15*H15</f>
        <v>40</v>
      </c>
      <c r="U15" s="156"/>
      <c r="V15" s="158"/>
      <c r="W15" s="156">
        <v>4</v>
      </c>
      <c r="X15" s="158">
        <f>W15*H15</f>
        <v>3.2</v>
      </c>
      <c r="Y15" s="156"/>
      <c r="Z15" s="158"/>
      <c r="AA15" s="156"/>
      <c r="AB15" s="158"/>
      <c r="AC15" s="156"/>
      <c r="AD15" s="158"/>
      <c r="AE15" s="156">
        <v>100</v>
      </c>
      <c r="AF15" s="158">
        <f t="shared" si="7"/>
        <v>80</v>
      </c>
      <c r="AG15" s="156">
        <v>5</v>
      </c>
      <c r="AH15" s="158">
        <f t="shared" si="8"/>
        <v>4</v>
      </c>
      <c r="AI15" s="156">
        <f t="shared" si="5"/>
        <v>111</v>
      </c>
      <c r="AJ15" s="158">
        <f t="shared" si="0"/>
        <v>1128.8</v>
      </c>
    </row>
    <row r="16" spans="1:36" ht="18" customHeight="1" x14ac:dyDescent="0.2">
      <c r="A16" s="133">
        <v>8</v>
      </c>
      <c r="B16" s="151" t="s">
        <v>355</v>
      </c>
      <c r="C16" s="168" t="s">
        <v>327</v>
      </c>
      <c r="D16" s="166">
        <f t="shared" si="1"/>
        <v>430</v>
      </c>
      <c r="E16" s="158">
        <v>4.17</v>
      </c>
      <c r="F16" s="158"/>
      <c r="G16" s="158"/>
      <c r="H16" s="149">
        <f t="shared" si="2"/>
        <v>4.17</v>
      </c>
      <c r="I16" s="156">
        <v>50</v>
      </c>
      <c r="J16" s="158">
        <f t="shared" si="9"/>
        <v>208.5</v>
      </c>
      <c r="K16" s="156"/>
      <c r="L16" s="189"/>
      <c r="M16" s="190">
        <v>30</v>
      </c>
      <c r="N16" s="158">
        <f t="shared" si="3"/>
        <v>125.1</v>
      </c>
      <c r="O16" s="166"/>
      <c r="P16" s="158"/>
      <c r="Q16" s="156">
        <v>200</v>
      </c>
      <c r="R16" s="161">
        <f t="shared" si="4"/>
        <v>834</v>
      </c>
      <c r="S16" s="156">
        <v>50</v>
      </c>
      <c r="T16" s="158">
        <f t="shared" si="10"/>
        <v>208.5</v>
      </c>
      <c r="U16" s="156"/>
      <c r="V16" s="158"/>
      <c r="W16" s="156"/>
      <c r="X16" s="158"/>
      <c r="Y16" s="156"/>
      <c r="Z16" s="158"/>
      <c r="AA16" s="156"/>
      <c r="AB16" s="158"/>
      <c r="AC16" s="156"/>
      <c r="AD16" s="158"/>
      <c r="AE16" s="156">
        <v>100</v>
      </c>
      <c r="AF16" s="158">
        <f t="shared" si="7"/>
        <v>417</v>
      </c>
      <c r="AG16" s="156"/>
      <c r="AH16" s="158"/>
      <c r="AI16" s="156">
        <f t="shared" si="5"/>
        <v>100</v>
      </c>
      <c r="AJ16" s="158">
        <f t="shared" si="0"/>
        <v>1793.1</v>
      </c>
    </row>
    <row r="17" spans="1:58" ht="18" customHeight="1" x14ac:dyDescent="0.2">
      <c r="A17" s="133">
        <v>9</v>
      </c>
      <c r="B17" s="150" t="s">
        <v>279</v>
      </c>
      <c r="C17" s="168" t="s">
        <v>327</v>
      </c>
      <c r="D17" s="166">
        <f t="shared" si="1"/>
        <v>950</v>
      </c>
      <c r="E17" s="149">
        <v>6.28</v>
      </c>
      <c r="F17" s="149"/>
      <c r="G17" s="149"/>
      <c r="H17" s="149">
        <f t="shared" si="2"/>
        <v>6.28</v>
      </c>
      <c r="I17" s="156"/>
      <c r="J17" s="158"/>
      <c r="K17" s="156"/>
      <c r="L17" s="189"/>
      <c r="M17" s="190">
        <v>50</v>
      </c>
      <c r="N17" s="158">
        <f t="shared" si="3"/>
        <v>314</v>
      </c>
      <c r="O17" s="166"/>
      <c r="P17" s="158"/>
      <c r="Q17" s="156">
        <v>800</v>
      </c>
      <c r="R17" s="161">
        <f t="shared" si="4"/>
        <v>5024</v>
      </c>
      <c r="S17" s="156"/>
      <c r="T17" s="158"/>
      <c r="U17" s="156"/>
      <c r="V17" s="158"/>
      <c r="W17" s="156"/>
      <c r="X17" s="158"/>
      <c r="Y17" s="156"/>
      <c r="Z17" s="158"/>
      <c r="AA17" s="156"/>
      <c r="AB17" s="158"/>
      <c r="AC17" s="156"/>
      <c r="AD17" s="158"/>
      <c r="AE17" s="156">
        <v>100</v>
      </c>
      <c r="AF17" s="158">
        <f t="shared" si="7"/>
        <v>628</v>
      </c>
      <c r="AG17" s="156"/>
      <c r="AH17" s="158"/>
      <c r="AI17" s="156">
        <f t="shared" si="5"/>
        <v>0</v>
      </c>
      <c r="AJ17" s="158">
        <f t="shared" si="0"/>
        <v>5966</v>
      </c>
    </row>
    <row r="18" spans="1:58" ht="18" customHeight="1" x14ac:dyDescent="0.2">
      <c r="A18" s="133">
        <v>10</v>
      </c>
      <c r="B18" s="151" t="s">
        <v>280</v>
      </c>
      <c r="C18" s="168" t="s">
        <v>327</v>
      </c>
      <c r="D18" s="166">
        <f t="shared" si="1"/>
        <v>1000</v>
      </c>
      <c r="E18" s="149">
        <v>6.28</v>
      </c>
      <c r="F18" s="149"/>
      <c r="G18" s="149"/>
      <c r="H18" s="149">
        <f t="shared" si="2"/>
        <v>6.28</v>
      </c>
      <c r="I18" s="156"/>
      <c r="J18" s="158"/>
      <c r="K18" s="156"/>
      <c r="L18" s="189"/>
      <c r="M18" s="190">
        <v>100</v>
      </c>
      <c r="N18" s="158">
        <f t="shared" si="3"/>
        <v>628</v>
      </c>
      <c r="O18" s="166"/>
      <c r="P18" s="158"/>
      <c r="Q18" s="156">
        <v>800</v>
      </c>
      <c r="R18" s="161">
        <f t="shared" si="4"/>
        <v>5024</v>
      </c>
      <c r="S18" s="156"/>
      <c r="T18" s="158"/>
      <c r="U18" s="156"/>
      <c r="V18" s="158"/>
      <c r="W18" s="156"/>
      <c r="X18" s="158"/>
      <c r="Y18" s="156"/>
      <c r="Z18" s="158"/>
      <c r="AA18" s="156"/>
      <c r="AB18" s="158"/>
      <c r="AC18" s="156"/>
      <c r="AD18" s="158"/>
      <c r="AE18" s="156">
        <v>100</v>
      </c>
      <c r="AF18" s="158">
        <f t="shared" si="7"/>
        <v>628</v>
      </c>
      <c r="AG18" s="156"/>
      <c r="AH18" s="158"/>
      <c r="AI18" s="156">
        <f t="shared" si="5"/>
        <v>0</v>
      </c>
      <c r="AJ18" s="158">
        <f t="shared" si="0"/>
        <v>6280</v>
      </c>
    </row>
    <row r="19" spans="1:58" ht="18" customHeight="1" x14ac:dyDescent="0.2">
      <c r="A19" s="133">
        <v>11</v>
      </c>
      <c r="B19" s="150" t="s">
        <v>282</v>
      </c>
      <c r="C19" s="168" t="s">
        <v>325</v>
      </c>
      <c r="D19" s="166">
        <f t="shared" si="1"/>
        <v>242</v>
      </c>
      <c r="E19" s="149">
        <v>9.65</v>
      </c>
      <c r="F19" s="149"/>
      <c r="G19" s="149"/>
      <c r="H19" s="149">
        <f t="shared" si="2"/>
        <v>9.65</v>
      </c>
      <c r="I19" s="156"/>
      <c r="J19" s="158"/>
      <c r="K19" s="156"/>
      <c r="L19" s="189"/>
      <c r="M19" s="190">
        <v>30</v>
      </c>
      <c r="N19" s="158">
        <f t="shared" si="3"/>
        <v>289.5</v>
      </c>
      <c r="O19" s="166"/>
      <c r="P19" s="158"/>
      <c r="Q19" s="156">
        <v>200</v>
      </c>
      <c r="R19" s="161">
        <f t="shared" si="4"/>
        <v>1930</v>
      </c>
      <c r="S19" s="156"/>
      <c r="T19" s="158"/>
      <c r="U19" s="156"/>
      <c r="V19" s="158"/>
      <c r="W19" s="156"/>
      <c r="X19" s="158"/>
      <c r="Y19" s="156"/>
      <c r="Z19" s="158"/>
      <c r="AA19" s="156"/>
      <c r="AB19" s="158"/>
      <c r="AC19" s="156"/>
      <c r="AD19" s="158"/>
      <c r="AE19" s="156">
        <v>10</v>
      </c>
      <c r="AF19" s="158">
        <f t="shared" si="7"/>
        <v>96.5</v>
      </c>
      <c r="AG19" s="156">
        <v>2</v>
      </c>
      <c r="AH19" s="158">
        <f t="shared" si="8"/>
        <v>19.3</v>
      </c>
      <c r="AI19" s="156">
        <f t="shared" si="5"/>
        <v>2</v>
      </c>
      <c r="AJ19" s="158">
        <f t="shared" si="0"/>
        <v>2335.3000000000002</v>
      </c>
    </row>
    <row r="20" spans="1:58" ht="18" customHeight="1" x14ac:dyDescent="0.2">
      <c r="A20" s="133">
        <v>12</v>
      </c>
      <c r="B20" s="151" t="s">
        <v>356</v>
      </c>
      <c r="C20" s="168" t="s">
        <v>325</v>
      </c>
      <c r="D20" s="166">
        <f t="shared" si="1"/>
        <v>90</v>
      </c>
      <c r="E20" s="158">
        <v>11.49</v>
      </c>
      <c r="F20" s="158"/>
      <c r="G20" s="158"/>
      <c r="H20" s="149">
        <f t="shared" si="2"/>
        <v>11.49</v>
      </c>
      <c r="I20" s="156"/>
      <c r="J20" s="158"/>
      <c r="K20" s="156"/>
      <c r="L20" s="189"/>
      <c r="M20" s="190">
        <v>40</v>
      </c>
      <c r="N20" s="158">
        <f t="shared" si="3"/>
        <v>459.6</v>
      </c>
      <c r="O20" s="166"/>
      <c r="P20" s="158"/>
      <c r="Q20" s="156"/>
      <c r="R20" s="161"/>
      <c r="S20" s="156"/>
      <c r="T20" s="158"/>
      <c r="U20" s="156"/>
      <c r="V20" s="158"/>
      <c r="W20" s="156"/>
      <c r="X20" s="158"/>
      <c r="Y20" s="156"/>
      <c r="Z20" s="158"/>
      <c r="AA20" s="156"/>
      <c r="AB20" s="158"/>
      <c r="AC20" s="156"/>
      <c r="AD20" s="158"/>
      <c r="AE20" s="156">
        <v>50</v>
      </c>
      <c r="AF20" s="158">
        <f t="shared" si="7"/>
        <v>574.5</v>
      </c>
      <c r="AG20" s="156"/>
      <c r="AH20" s="158"/>
      <c r="AI20" s="156">
        <f t="shared" si="5"/>
        <v>0</v>
      </c>
      <c r="AJ20" s="158">
        <f t="shared" si="0"/>
        <v>1034.0999999999999</v>
      </c>
    </row>
    <row r="21" spans="1:58" ht="18" customHeight="1" x14ac:dyDescent="0.2">
      <c r="A21" s="133">
        <v>13</v>
      </c>
      <c r="B21" s="150" t="s">
        <v>281</v>
      </c>
      <c r="C21" s="168" t="s">
        <v>325</v>
      </c>
      <c r="D21" s="166">
        <f t="shared" si="1"/>
        <v>1681</v>
      </c>
      <c r="E21" s="158">
        <v>4.57</v>
      </c>
      <c r="F21" s="158"/>
      <c r="G21" s="158"/>
      <c r="H21" s="149">
        <f t="shared" si="2"/>
        <v>4.57</v>
      </c>
      <c r="I21" s="156">
        <v>100</v>
      </c>
      <c r="J21" s="158">
        <f t="shared" si="9"/>
        <v>457</v>
      </c>
      <c r="K21" s="156">
        <v>15</v>
      </c>
      <c r="L21" s="189">
        <f t="shared" ref="L21:L77" si="11">K21*H21</f>
        <v>68.55</v>
      </c>
      <c r="M21" s="190">
        <v>150</v>
      </c>
      <c r="N21" s="158">
        <f t="shared" si="3"/>
        <v>685.5</v>
      </c>
      <c r="O21" s="166"/>
      <c r="P21" s="158"/>
      <c r="Q21" s="156">
        <v>1000</v>
      </c>
      <c r="R21" s="161">
        <f t="shared" si="4"/>
        <v>4570</v>
      </c>
      <c r="S21" s="156"/>
      <c r="T21" s="158"/>
      <c r="U21" s="156">
        <v>50</v>
      </c>
      <c r="V21" s="158">
        <f>U21*H21</f>
        <v>228.5</v>
      </c>
      <c r="W21" s="156">
        <v>10</v>
      </c>
      <c r="X21" s="158">
        <f t="shared" ref="X21:X64" si="12">W21*H21</f>
        <v>45.7</v>
      </c>
      <c r="Y21" s="156">
        <v>50</v>
      </c>
      <c r="Z21" s="158">
        <f>Y21*H21</f>
        <v>228.5</v>
      </c>
      <c r="AA21" s="156"/>
      <c r="AB21" s="158"/>
      <c r="AC21" s="156"/>
      <c r="AD21" s="158"/>
      <c r="AE21" s="156">
        <v>300</v>
      </c>
      <c r="AF21" s="158">
        <f t="shared" si="7"/>
        <v>1371</v>
      </c>
      <c r="AG21" s="156">
        <v>6</v>
      </c>
      <c r="AH21" s="158">
        <f t="shared" si="8"/>
        <v>27.42</v>
      </c>
      <c r="AI21" s="156">
        <f t="shared" si="5"/>
        <v>231</v>
      </c>
      <c r="AJ21" s="158">
        <f t="shared" si="0"/>
        <v>7682.17</v>
      </c>
    </row>
    <row r="22" spans="1:58" ht="18" customHeight="1" x14ac:dyDescent="0.2">
      <c r="A22" s="133">
        <v>14</v>
      </c>
      <c r="B22" s="150" t="s">
        <v>283</v>
      </c>
      <c r="C22" s="168" t="s">
        <v>325</v>
      </c>
      <c r="D22" s="166">
        <f t="shared" si="1"/>
        <v>1825</v>
      </c>
      <c r="E22" s="158">
        <v>8.4499999999999993</v>
      </c>
      <c r="F22" s="158"/>
      <c r="G22" s="158"/>
      <c r="H22" s="149">
        <f t="shared" si="2"/>
        <v>8.4499999999999993</v>
      </c>
      <c r="I22" s="156">
        <v>100</v>
      </c>
      <c r="J22" s="158">
        <f t="shared" si="9"/>
        <v>845</v>
      </c>
      <c r="K22" s="156">
        <v>20</v>
      </c>
      <c r="L22" s="189">
        <f t="shared" si="11"/>
        <v>169</v>
      </c>
      <c r="M22" s="190">
        <v>150</v>
      </c>
      <c r="N22" s="158">
        <f t="shared" si="3"/>
        <v>1267.5</v>
      </c>
      <c r="O22" s="166"/>
      <c r="P22" s="158"/>
      <c r="Q22" s="156">
        <v>1000</v>
      </c>
      <c r="R22" s="161">
        <f t="shared" si="4"/>
        <v>8450</v>
      </c>
      <c r="S22" s="156">
        <v>100</v>
      </c>
      <c r="T22" s="158">
        <f t="shared" si="10"/>
        <v>845</v>
      </c>
      <c r="U22" s="156">
        <v>50</v>
      </c>
      <c r="V22" s="158">
        <f t="shared" ref="V22:V78" si="13">U22*H22</f>
        <v>422.5</v>
      </c>
      <c r="W22" s="156"/>
      <c r="X22" s="158"/>
      <c r="Y22" s="156">
        <v>100</v>
      </c>
      <c r="Z22" s="158">
        <f t="shared" ref="Z22:Z77" si="14">Y22*H22</f>
        <v>845</v>
      </c>
      <c r="AA22" s="156"/>
      <c r="AB22" s="158"/>
      <c r="AC22" s="156"/>
      <c r="AD22" s="158"/>
      <c r="AE22" s="156">
        <v>300</v>
      </c>
      <c r="AF22" s="158">
        <f t="shared" si="7"/>
        <v>2535</v>
      </c>
      <c r="AG22" s="156">
        <v>5</v>
      </c>
      <c r="AH22" s="158">
        <f t="shared" si="8"/>
        <v>42.25</v>
      </c>
      <c r="AI22" s="156">
        <f t="shared" si="5"/>
        <v>375</v>
      </c>
      <c r="AJ22" s="158">
        <f t="shared" si="0"/>
        <v>15421.25</v>
      </c>
    </row>
    <row r="23" spans="1:58" ht="18" customHeight="1" x14ac:dyDescent="0.2">
      <c r="A23" s="133">
        <v>15</v>
      </c>
      <c r="B23" s="150" t="s">
        <v>357</v>
      </c>
      <c r="C23" s="168" t="s">
        <v>327</v>
      </c>
      <c r="D23" s="166">
        <f t="shared" si="1"/>
        <v>1980</v>
      </c>
      <c r="E23" s="158">
        <v>4.1500000000000004</v>
      </c>
      <c r="F23" s="158"/>
      <c r="G23" s="158"/>
      <c r="H23" s="149">
        <f t="shared" si="2"/>
        <v>4.1500000000000004</v>
      </c>
      <c r="I23" s="156">
        <v>150</v>
      </c>
      <c r="J23" s="158">
        <f t="shared" si="9"/>
        <v>622.5</v>
      </c>
      <c r="K23" s="156">
        <v>20</v>
      </c>
      <c r="L23" s="189">
        <f t="shared" si="11"/>
        <v>83</v>
      </c>
      <c r="M23" s="190">
        <v>200</v>
      </c>
      <c r="N23" s="158">
        <f t="shared" si="3"/>
        <v>830</v>
      </c>
      <c r="O23" s="166"/>
      <c r="P23" s="158"/>
      <c r="Q23" s="156">
        <v>1000</v>
      </c>
      <c r="R23" s="161">
        <f t="shared" si="4"/>
        <v>4150</v>
      </c>
      <c r="S23" s="156">
        <v>100</v>
      </c>
      <c r="T23" s="158">
        <f t="shared" si="10"/>
        <v>415</v>
      </c>
      <c r="U23" s="156">
        <v>50</v>
      </c>
      <c r="V23" s="158">
        <f t="shared" si="13"/>
        <v>207.5</v>
      </c>
      <c r="W23" s="156">
        <v>50</v>
      </c>
      <c r="X23" s="158">
        <f t="shared" si="12"/>
        <v>207.5</v>
      </c>
      <c r="Y23" s="156">
        <v>100</v>
      </c>
      <c r="Z23" s="158">
        <f t="shared" si="14"/>
        <v>415</v>
      </c>
      <c r="AA23" s="156"/>
      <c r="AB23" s="158"/>
      <c r="AC23" s="156"/>
      <c r="AD23" s="158"/>
      <c r="AE23" s="156">
        <v>300</v>
      </c>
      <c r="AF23" s="158">
        <f t="shared" si="7"/>
        <v>1245</v>
      </c>
      <c r="AG23" s="156">
        <v>10</v>
      </c>
      <c r="AH23" s="158">
        <f t="shared" si="8"/>
        <v>41.5</v>
      </c>
      <c r="AI23" s="156">
        <f t="shared" si="5"/>
        <v>480</v>
      </c>
      <c r="AJ23" s="158">
        <f t="shared" si="0"/>
        <v>8217</v>
      </c>
    </row>
    <row r="24" spans="1:58" ht="18" customHeight="1" x14ac:dyDescent="0.2">
      <c r="A24" s="133">
        <v>16</v>
      </c>
      <c r="B24" s="150" t="s">
        <v>284</v>
      </c>
      <c r="C24" s="168" t="s">
        <v>325</v>
      </c>
      <c r="D24" s="166">
        <f t="shared" si="1"/>
        <v>120</v>
      </c>
      <c r="E24" s="158">
        <v>1.95</v>
      </c>
      <c r="F24" s="158"/>
      <c r="G24" s="158"/>
      <c r="H24" s="149">
        <f t="shared" si="2"/>
        <v>1.95</v>
      </c>
      <c r="I24" s="156"/>
      <c r="J24" s="158"/>
      <c r="K24" s="156"/>
      <c r="L24" s="189"/>
      <c r="M24" s="190">
        <v>20</v>
      </c>
      <c r="N24" s="158">
        <f t="shared" si="3"/>
        <v>39</v>
      </c>
      <c r="O24" s="166"/>
      <c r="P24" s="158"/>
      <c r="Q24" s="156"/>
      <c r="R24" s="161"/>
      <c r="S24" s="156">
        <v>100</v>
      </c>
      <c r="T24" s="158">
        <f t="shared" si="10"/>
        <v>195</v>
      </c>
      <c r="U24" s="156"/>
      <c r="V24" s="158"/>
      <c r="W24" s="156"/>
      <c r="X24" s="158"/>
      <c r="Y24" s="156"/>
      <c r="Z24" s="158"/>
      <c r="AA24" s="156"/>
      <c r="AB24" s="158"/>
      <c r="AC24" s="156"/>
      <c r="AD24" s="158"/>
      <c r="AE24" s="156"/>
      <c r="AF24" s="158"/>
      <c r="AG24" s="156"/>
      <c r="AH24" s="158"/>
      <c r="AI24" s="156">
        <f t="shared" si="5"/>
        <v>100</v>
      </c>
      <c r="AJ24" s="158">
        <f t="shared" si="0"/>
        <v>234</v>
      </c>
    </row>
    <row r="25" spans="1:58" ht="18" customHeight="1" x14ac:dyDescent="0.2">
      <c r="A25" s="133">
        <v>17</v>
      </c>
      <c r="B25" s="153" t="s">
        <v>476</v>
      </c>
      <c r="C25" s="168" t="s">
        <v>325</v>
      </c>
      <c r="D25" s="166">
        <f t="shared" si="1"/>
        <v>320</v>
      </c>
      <c r="E25" s="158">
        <v>90.95</v>
      </c>
      <c r="F25" s="158"/>
      <c r="G25" s="158"/>
      <c r="H25" s="149">
        <f t="shared" si="2"/>
        <v>90.95</v>
      </c>
      <c r="I25" s="156"/>
      <c r="J25" s="158"/>
      <c r="K25" s="156"/>
      <c r="L25" s="189"/>
      <c r="M25" s="190">
        <v>20</v>
      </c>
      <c r="N25" s="158">
        <f t="shared" si="3"/>
        <v>1819</v>
      </c>
      <c r="O25" s="166"/>
      <c r="P25" s="158"/>
      <c r="Q25" s="156">
        <v>300</v>
      </c>
      <c r="R25" s="161">
        <f t="shared" si="4"/>
        <v>27285</v>
      </c>
      <c r="S25" s="156"/>
      <c r="T25" s="158"/>
      <c r="U25" s="156"/>
      <c r="V25" s="158"/>
      <c r="W25" s="156"/>
      <c r="X25" s="158"/>
      <c r="Y25" s="156"/>
      <c r="Z25" s="158"/>
      <c r="AA25" s="156"/>
      <c r="AB25" s="158"/>
      <c r="AC25" s="156"/>
      <c r="AD25" s="158"/>
      <c r="AE25" s="156"/>
      <c r="AF25" s="158"/>
      <c r="AG25" s="156"/>
      <c r="AH25" s="158"/>
      <c r="AI25" s="156">
        <f t="shared" si="5"/>
        <v>0</v>
      </c>
      <c r="AJ25" s="158">
        <f t="shared" si="0"/>
        <v>29104</v>
      </c>
    </row>
    <row r="26" spans="1:58" ht="18" customHeight="1" x14ac:dyDescent="0.2">
      <c r="A26" s="133">
        <v>18</v>
      </c>
      <c r="B26" s="151" t="s">
        <v>358</v>
      </c>
      <c r="C26" s="168" t="s">
        <v>325</v>
      </c>
      <c r="D26" s="166">
        <f t="shared" si="1"/>
        <v>320</v>
      </c>
      <c r="E26" s="149">
        <v>107.89</v>
      </c>
      <c r="F26" s="149"/>
      <c r="G26" s="149"/>
      <c r="H26" s="149">
        <f t="shared" si="2"/>
        <v>107.89</v>
      </c>
      <c r="I26" s="156"/>
      <c r="J26" s="158"/>
      <c r="K26" s="156"/>
      <c r="L26" s="189"/>
      <c r="M26" s="190">
        <v>20</v>
      </c>
      <c r="N26" s="158">
        <f t="shared" si="3"/>
        <v>2157.8000000000002</v>
      </c>
      <c r="O26" s="166"/>
      <c r="P26" s="158"/>
      <c r="Q26" s="156">
        <v>300</v>
      </c>
      <c r="R26" s="161">
        <f t="shared" si="4"/>
        <v>32367</v>
      </c>
      <c r="S26" s="156"/>
      <c r="T26" s="158"/>
      <c r="U26" s="156"/>
      <c r="V26" s="158"/>
      <c r="W26" s="156"/>
      <c r="X26" s="158"/>
      <c r="Y26" s="156"/>
      <c r="Z26" s="158"/>
      <c r="AA26" s="156"/>
      <c r="AB26" s="158"/>
      <c r="AC26" s="156"/>
      <c r="AD26" s="158"/>
      <c r="AE26" s="156"/>
      <c r="AF26" s="158"/>
      <c r="AG26" s="156"/>
      <c r="AH26" s="158"/>
      <c r="AI26" s="156">
        <f t="shared" si="5"/>
        <v>0</v>
      </c>
      <c r="AJ26" s="158">
        <f t="shared" si="0"/>
        <v>34524.800000000003</v>
      </c>
    </row>
    <row r="27" spans="1:58" ht="18" customHeight="1" x14ac:dyDescent="0.2">
      <c r="A27" s="133">
        <v>19</v>
      </c>
      <c r="B27" s="151" t="s">
        <v>359</v>
      </c>
      <c r="C27" s="168" t="s">
        <v>325</v>
      </c>
      <c r="D27" s="166">
        <f t="shared" si="1"/>
        <v>20</v>
      </c>
      <c r="E27" s="158">
        <v>3.69</v>
      </c>
      <c r="F27" s="158"/>
      <c r="G27" s="158"/>
      <c r="H27" s="149">
        <f t="shared" si="2"/>
        <v>3.69</v>
      </c>
      <c r="I27" s="156"/>
      <c r="J27" s="158"/>
      <c r="K27" s="156"/>
      <c r="L27" s="189"/>
      <c r="M27" s="190">
        <v>20</v>
      </c>
      <c r="N27" s="158">
        <f t="shared" si="3"/>
        <v>73.8</v>
      </c>
      <c r="O27" s="166"/>
      <c r="P27" s="158"/>
      <c r="Q27" s="156"/>
      <c r="R27" s="161"/>
      <c r="S27" s="156"/>
      <c r="T27" s="158"/>
      <c r="U27" s="156"/>
      <c r="V27" s="158"/>
      <c r="W27" s="156"/>
      <c r="X27" s="158"/>
      <c r="Y27" s="156"/>
      <c r="Z27" s="158"/>
      <c r="AA27" s="156"/>
      <c r="AB27" s="158"/>
      <c r="AC27" s="156"/>
      <c r="AD27" s="158"/>
      <c r="AE27" s="156"/>
      <c r="AF27" s="158"/>
      <c r="AG27" s="156"/>
      <c r="AH27" s="158"/>
      <c r="AI27" s="156">
        <f t="shared" si="5"/>
        <v>0</v>
      </c>
      <c r="AJ27" s="158">
        <f t="shared" si="0"/>
        <v>73.8</v>
      </c>
    </row>
    <row r="28" spans="1:58" ht="18" customHeight="1" x14ac:dyDescent="0.2">
      <c r="A28" s="133">
        <v>20</v>
      </c>
      <c r="B28" s="151" t="s">
        <v>360</v>
      </c>
      <c r="C28" s="168" t="s">
        <v>326</v>
      </c>
      <c r="D28" s="166">
        <f t="shared" si="1"/>
        <v>1188</v>
      </c>
      <c r="E28" s="149">
        <v>13.54</v>
      </c>
      <c r="F28" s="149"/>
      <c r="G28" s="149"/>
      <c r="H28" s="149">
        <f t="shared" si="2"/>
        <v>13.54</v>
      </c>
      <c r="I28" s="156">
        <v>100</v>
      </c>
      <c r="J28" s="158">
        <f t="shared" si="9"/>
        <v>1354</v>
      </c>
      <c r="K28" s="156">
        <v>1</v>
      </c>
      <c r="L28" s="189">
        <f t="shared" si="11"/>
        <v>13.54</v>
      </c>
      <c r="M28" s="190">
        <v>30</v>
      </c>
      <c r="N28" s="158">
        <f t="shared" si="3"/>
        <v>406.2</v>
      </c>
      <c r="O28" s="166"/>
      <c r="P28" s="158"/>
      <c r="Q28" s="165">
        <v>1000</v>
      </c>
      <c r="R28" s="161">
        <f t="shared" si="4"/>
        <v>13540</v>
      </c>
      <c r="S28" s="156">
        <v>10</v>
      </c>
      <c r="T28" s="158">
        <f t="shared" si="10"/>
        <v>135.4</v>
      </c>
      <c r="U28" s="156">
        <v>20</v>
      </c>
      <c r="V28" s="158">
        <f t="shared" si="13"/>
        <v>270.8</v>
      </c>
      <c r="W28" s="156">
        <v>1</v>
      </c>
      <c r="X28" s="158">
        <f t="shared" si="12"/>
        <v>13.54</v>
      </c>
      <c r="Y28" s="156"/>
      <c r="Z28" s="158"/>
      <c r="AA28" s="156"/>
      <c r="AB28" s="158"/>
      <c r="AC28" s="156"/>
      <c r="AD28" s="158"/>
      <c r="AE28" s="156">
        <v>25</v>
      </c>
      <c r="AF28" s="158">
        <f t="shared" si="7"/>
        <v>338.5</v>
      </c>
      <c r="AG28" s="156">
        <v>1</v>
      </c>
      <c r="AH28" s="158">
        <f t="shared" si="8"/>
        <v>13.54</v>
      </c>
      <c r="AI28" s="156">
        <f t="shared" si="5"/>
        <v>133</v>
      </c>
      <c r="AJ28" s="158">
        <f t="shared" si="0"/>
        <v>16085.52</v>
      </c>
    </row>
    <row r="29" spans="1:58" ht="18" customHeight="1" x14ac:dyDescent="0.2">
      <c r="A29" s="133">
        <v>21</v>
      </c>
      <c r="B29" s="151" t="s">
        <v>361</v>
      </c>
      <c r="C29" s="168" t="s">
        <v>325</v>
      </c>
      <c r="D29" s="166">
        <f t="shared" si="1"/>
        <v>10315</v>
      </c>
      <c r="E29" s="149">
        <v>3.8</v>
      </c>
      <c r="F29" s="149"/>
      <c r="G29" s="149"/>
      <c r="H29" s="149">
        <f t="shared" si="2"/>
        <v>3.8</v>
      </c>
      <c r="I29" s="156"/>
      <c r="J29" s="158"/>
      <c r="K29" s="156"/>
      <c r="L29" s="189"/>
      <c r="M29" s="190">
        <v>100</v>
      </c>
      <c r="N29" s="158">
        <f t="shared" si="3"/>
        <v>380</v>
      </c>
      <c r="O29" s="166"/>
      <c r="P29" s="158"/>
      <c r="Q29" s="165">
        <v>10000</v>
      </c>
      <c r="R29" s="161">
        <f t="shared" si="4"/>
        <v>38000</v>
      </c>
      <c r="S29" s="156"/>
      <c r="T29" s="158"/>
      <c r="U29" s="156"/>
      <c r="V29" s="158"/>
      <c r="W29" s="156">
        <v>10</v>
      </c>
      <c r="X29" s="158">
        <f t="shared" si="12"/>
        <v>38</v>
      </c>
      <c r="Y29" s="156"/>
      <c r="Z29" s="158"/>
      <c r="AA29" s="156"/>
      <c r="AB29" s="158"/>
      <c r="AC29" s="156">
        <v>5</v>
      </c>
      <c r="AD29" s="158">
        <f t="shared" ref="AD29:AD71" si="15">AC29*H29</f>
        <v>19</v>
      </c>
      <c r="AE29" s="156">
        <v>200</v>
      </c>
      <c r="AF29" s="158">
        <f t="shared" si="7"/>
        <v>760</v>
      </c>
      <c r="AG29" s="156"/>
      <c r="AH29" s="158"/>
      <c r="AI29" s="156">
        <f t="shared" si="5"/>
        <v>15</v>
      </c>
      <c r="AJ29" s="158">
        <f t="shared" si="0"/>
        <v>39197</v>
      </c>
    </row>
    <row r="30" spans="1:58" s="139" customFormat="1" ht="18" customHeight="1" x14ac:dyDescent="0.2">
      <c r="A30" s="133">
        <v>22</v>
      </c>
      <c r="B30" s="151" t="s">
        <v>362</v>
      </c>
      <c r="C30" s="168" t="s">
        <v>325</v>
      </c>
      <c r="D30" s="166">
        <f t="shared" si="1"/>
        <v>10300</v>
      </c>
      <c r="E30" s="149">
        <v>5.59</v>
      </c>
      <c r="F30" s="149"/>
      <c r="G30" s="149"/>
      <c r="H30" s="149">
        <f t="shared" si="2"/>
        <v>5.59</v>
      </c>
      <c r="I30" s="156"/>
      <c r="J30" s="158"/>
      <c r="K30" s="156"/>
      <c r="L30" s="189"/>
      <c r="M30" s="190">
        <v>100</v>
      </c>
      <c r="N30" s="158">
        <f t="shared" si="3"/>
        <v>559</v>
      </c>
      <c r="O30" s="166"/>
      <c r="P30" s="158"/>
      <c r="Q30" s="165">
        <v>10000</v>
      </c>
      <c r="R30" s="161">
        <f t="shared" si="4"/>
        <v>55900</v>
      </c>
      <c r="S30" s="156"/>
      <c r="T30" s="158"/>
      <c r="U30" s="156"/>
      <c r="V30" s="158"/>
      <c r="W30" s="156"/>
      <c r="X30" s="158"/>
      <c r="Y30" s="156"/>
      <c r="Z30" s="158"/>
      <c r="AA30" s="156"/>
      <c r="AB30" s="158"/>
      <c r="AC30" s="156"/>
      <c r="AD30" s="158"/>
      <c r="AE30" s="156">
        <v>200</v>
      </c>
      <c r="AF30" s="158">
        <f t="shared" si="7"/>
        <v>1118</v>
      </c>
      <c r="AG30" s="156"/>
      <c r="AH30" s="158"/>
      <c r="AI30" s="156">
        <f t="shared" si="5"/>
        <v>0</v>
      </c>
      <c r="AJ30" s="158">
        <f t="shared" si="0"/>
        <v>57577</v>
      </c>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row>
    <row r="31" spans="1:58" ht="18" customHeight="1" x14ac:dyDescent="0.2">
      <c r="A31" s="133">
        <v>23</v>
      </c>
      <c r="B31" s="151" t="s">
        <v>363</v>
      </c>
      <c r="C31" s="168" t="s">
        <v>325</v>
      </c>
      <c r="D31" s="166">
        <f t="shared" si="1"/>
        <v>3100</v>
      </c>
      <c r="E31" s="149">
        <v>5.08</v>
      </c>
      <c r="F31" s="149"/>
      <c r="G31" s="149"/>
      <c r="H31" s="149">
        <f t="shared" si="2"/>
        <v>5.08</v>
      </c>
      <c r="I31" s="156"/>
      <c r="J31" s="158"/>
      <c r="K31" s="156"/>
      <c r="L31" s="189"/>
      <c r="M31" s="190">
        <v>100</v>
      </c>
      <c r="N31" s="158">
        <f t="shared" si="3"/>
        <v>508</v>
      </c>
      <c r="O31" s="166"/>
      <c r="P31" s="158"/>
      <c r="Q31" s="165">
        <v>3000</v>
      </c>
      <c r="R31" s="161">
        <f t="shared" si="4"/>
        <v>15240</v>
      </c>
      <c r="S31" s="156"/>
      <c r="T31" s="158"/>
      <c r="U31" s="156"/>
      <c r="V31" s="158"/>
      <c r="W31" s="156"/>
      <c r="X31" s="158"/>
      <c r="Y31" s="156"/>
      <c r="Z31" s="158"/>
      <c r="AA31" s="156"/>
      <c r="AB31" s="158"/>
      <c r="AC31" s="156"/>
      <c r="AD31" s="158"/>
      <c r="AE31" s="156"/>
      <c r="AF31" s="158"/>
      <c r="AG31" s="156"/>
      <c r="AH31" s="158"/>
      <c r="AI31" s="156">
        <f t="shared" si="5"/>
        <v>0</v>
      </c>
      <c r="AJ31" s="158">
        <f t="shared" si="0"/>
        <v>15748</v>
      </c>
    </row>
    <row r="32" spans="1:58" ht="18" customHeight="1" x14ac:dyDescent="0.2">
      <c r="A32" s="133">
        <v>24</v>
      </c>
      <c r="B32" s="151" t="s">
        <v>364</v>
      </c>
      <c r="C32" s="168" t="s">
        <v>325</v>
      </c>
      <c r="D32" s="166">
        <f t="shared" si="1"/>
        <v>10150</v>
      </c>
      <c r="E32" s="149">
        <v>7.14</v>
      </c>
      <c r="F32" s="149"/>
      <c r="G32" s="149"/>
      <c r="H32" s="149">
        <f t="shared" si="2"/>
        <v>7.14</v>
      </c>
      <c r="I32" s="156"/>
      <c r="J32" s="158"/>
      <c r="K32" s="156"/>
      <c r="L32" s="189"/>
      <c r="M32" s="190">
        <v>100</v>
      </c>
      <c r="N32" s="158">
        <f t="shared" si="3"/>
        <v>714</v>
      </c>
      <c r="O32" s="166"/>
      <c r="P32" s="158"/>
      <c r="Q32" s="165">
        <v>10000</v>
      </c>
      <c r="R32" s="161">
        <f t="shared" si="4"/>
        <v>71400</v>
      </c>
      <c r="S32" s="156"/>
      <c r="T32" s="158"/>
      <c r="U32" s="156"/>
      <c r="V32" s="158"/>
      <c r="W32" s="156"/>
      <c r="X32" s="158"/>
      <c r="Y32" s="156"/>
      <c r="Z32" s="158"/>
      <c r="AA32" s="156"/>
      <c r="AB32" s="158"/>
      <c r="AC32" s="156"/>
      <c r="AD32" s="158"/>
      <c r="AE32" s="156">
        <v>50</v>
      </c>
      <c r="AF32" s="158">
        <f t="shared" si="7"/>
        <v>357</v>
      </c>
      <c r="AG32" s="156"/>
      <c r="AH32" s="158"/>
      <c r="AI32" s="156">
        <f t="shared" si="5"/>
        <v>0</v>
      </c>
      <c r="AJ32" s="158">
        <f t="shared" si="0"/>
        <v>72471</v>
      </c>
    </row>
    <row r="33" spans="1:36" ht="18" customHeight="1" x14ac:dyDescent="0.2">
      <c r="A33" s="133">
        <v>25</v>
      </c>
      <c r="B33" s="151" t="s">
        <v>286</v>
      </c>
      <c r="C33" s="168" t="s">
        <v>325</v>
      </c>
      <c r="D33" s="166">
        <f t="shared" si="1"/>
        <v>10200</v>
      </c>
      <c r="E33" s="149">
        <v>3.38</v>
      </c>
      <c r="F33" s="149"/>
      <c r="G33" s="149"/>
      <c r="H33" s="149">
        <f t="shared" si="2"/>
        <v>3.38</v>
      </c>
      <c r="I33" s="156"/>
      <c r="J33" s="158"/>
      <c r="K33" s="156"/>
      <c r="L33" s="189"/>
      <c r="M33" s="190">
        <v>100</v>
      </c>
      <c r="N33" s="158">
        <f t="shared" si="3"/>
        <v>338</v>
      </c>
      <c r="O33" s="166"/>
      <c r="P33" s="158"/>
      <c r="Q33" s="165">
        <v>10000</v>
      </c>
      <c r="R33" s="161">
        <f t="shared" si="4"/>
        <v>33800</v>
      </c>
      <c r="S33" s="156"/>
      <c r="T33" s="158"/>
      <c r="U33" s="156"/>
      <c r="V33" s="158"/>
      <c r="W33" s="156"/>
      <c r="X33" s="158"/>
      <c r="Y33" s="156"/>
      <c r="Z33" s="158"/>
      <c r="AA33" s="156"/>
      <c r="AB33" s="158"/>
      <c r="AC33" s="156"/>
      <c r="AD33" s="158"/>
      <c r="AE33" s="156">
        <v>100</v>
      </c>
      <c r="AF33" s="158">
        <f t="shared" si="7"/>
        <v>338</v>
      </c>
      <c r="AG33" s="156"/>
      <c r="AH33" s="158"/>
      <c r="AI33" s="156">
        <f t="shared" si="5"/>
        <v>0</v>
      </c>
      <c r="AJ33" s="158">
        <f t="shared" si="0"/>
        <v>34476</v>
      </c>
    </row>
    <row r="34" spans="1:36" ht="18" customHeight="1" x14ac:dyDescent="0.2">
      <c r="A34" s="133">
        <v>26</v>
      </c>
      <c r="B34" s="151" t="s">
        <v>285</v>
      </c>
      <c r="C34" s="168" t="s">
        <v>325</v>
      </c>
      <c r="D34" s="166">
        <f t="shared" si="1"/>
        <v>5200</v>
      </c>
      <c r="E34" s="149">
        <v>3.52</v>
      </c>
      <c r="F34" s="149"/>
      <c r="G34" s="149"/>
      <c r="H34" s="149">
        <f t="shared" si="2"/>
        <v>3.52</v>
      </c>
      <c r="I34" s="156"/>
      <c r="J34" s="158"/>
      <c r="K34" s="156"/>
      <c r="L34" s="189"/>
      <c r="M34" s="190">
        <v>100</v>
      </c>
      <c r="N34" s="158">
        <f t="shared" si="3"/>
        <v>352</v>
      </c>
      <c r="O34" s="166"/>
      <c r="P34" s="158"/>
      <c r="Q34" s="165">
        <v>5000</v>
      </c>
      <c r="R34" s="161">
        <f t="shared" si="4"/>
        <v>17600</v>
      </c>
      <c r="S34" s="156"/>
      <c r="T34" s="158"/>
      <c r="U34" s="156"/>
      <c r="V34" s="158"/>
      <c r="W34" s="156"/>
      <c r="X34" s="158"/>
      <c r="Y34" s="156"/>
      <c r="Z34" s="158"/>
      <c r="AA34" s="156"/>
      <c r="AB34" s="158"/>
      <c r="AC34" s="156"/>
      <c r="AD34" s="158"/>
      <c r="AE34" s="156">
        <v>100</v>
      </c>
      <c r="AF34" s="158">
        <f t="shared" si="7"/>
        <v>352</v>
      </c>
      <c r="AG34" s="156"/>
      <c r="AH34" s="158"/>
      <c r="AI34" s="156">
        <f t="shared" si="5"/>
        <v>0</v>
      </c>
      <c r="AJ34" s="158">
        <f t="shared" si="0"/>
        <v>18304</v>
      </c>
    </row>
    <row r="35" spans="1:36" ht="18" customHeight="1" x14ac:dyDescent="0.2">
      <c r="A35" s="133">
        <v>27</v>
      </c>
      <c r="B35" s="151" t="s">
        <v>287</v>
      </c>
      <c r="C35" s="168" t="s">
        <v>325</v>
      </c>
      <c r="D35" s="166">
        <f t="shared" si="1"/>
        <v>10150</v>
      </c>
      <c r="E35" s="149">
        <v>2.2799999999999998</v>
      </c>
      <c r="F35" s="149"/>
      <c r="G35" s="149"/>
      <c r="H35" s="149">
        <f t="shared" si="2"/>
        <v>2.2799999999999998</v>
      </c>
      <c r="I35" s="156"/>
      <c r="J35" s="158"/>
      <c r="K35" s="156"/>
      <c r="L35" s="189"/>
      <c r="M35" s="190">
        <v>100</v>
      </c>
      <c r="N35" s="158">
        <f t="shared" si="3"/>
        <v>228</v>
      </c>
      <c r="O35" s="166"/>
      <c r="P35" s="158"/>
      <c r="Q35" s="165">
        <v>10000</v>
      </c>
      <c r="R35" s="161">
        <f t="shared" si="4"/>
        <v>22800</v>
      </c>
      <c r="S35" s="156"/>
      <c r="T35" s="158"/>
      <c r="U35" s="156"/>
      <c r="V35" s="158"/>
      <c r="W35" s="156"/>
      <c r="X35" s="158"/>
      <c r="Y35" s="156"/>
      <c r="Z35" s="158"/>
      <c r="AA35" s="156"/>
      <c r="AB35" s="158"/>
      <c r="AC35" s="156"/>
      <c r="AD35" s="158"/>
      <c r="AE35" s="156">
        <v>50</v>
      </c>
      <c r="AF35" s="158">
        <f t="shared" si="7"/>
        <v>114</v>
      </c>
      <c r="AG35" s="156"/>
      <c r="AH35" s="158"/>
      <c r="AI35" s="156">
        <f t="shared" si="5"/>
        <v>0</v>
      </c>
      <c r="AJ35" s="158">
        <f t="shared" si="0"/>
        <v>23142</v>
      </c>
    </row>
    <row r="36" spans="1:36" ht="18" customHeight="1" x14ac:dyDescent="0.2">
      <c r="A36" s="133">
        <v>28</v>
      </c>
      <c r="B36" s="154" t="s">
        <v>470</v>
      </c>
      <c r="C36" s="168" t="s">
        <v>325</v>
      </c>
      <c r="D36" s="166">
        <f t="shared" si="1"/>
        <v>2480</v>
      </c>
      <c r="E36" s="149">
        <v>3.2</v>
      </c>
      <c r="F36" s="149"/>
      <c r="G36" s="149"/>
      <c r="H36" s="149">
        <f t="shared" si="2"/>
        <v>3.2</v>
      </c>
      <c r="I36" s="156">
        <v>150</v>
      </c>
      <c r="J36" s="158">
        <f t="shared" si="9"/>
        <v>480</v>
      </c>
      <c r="K36" s="156"/>
      <c r="L36" s="189"/>
      <c r="M36" s="190">
        <v>400</v>
      </c>
      <c r="N36" s="158">
        <f t="shared" si="3"/>
        <v>1280</v>
      </c>
      <c r="O36" s="166">
        <v>50</v>
      </c>
      <c r="P36" s="158">
        <f t="shared" ref="P36:P78" si="16">O36*H36</f>
        <v>160</v>
      </c>
      <c r="Q36" s="156">
        <v>700</v>
      </c>
      <c r="R36" s="161">
        <f t="shared" si="4"/>
        <v>2240</v>
      </c>
      <c r="S36" s="156">
        <v>50</v>
      </c>
      <c r="T36" s="158">
        <f t="shared" si="10"/>
        <v>160</v>
      </c>
      <c r="U36" s="156">
        <v>50</v>
      </c>
      <c r="V36" s="158">
        <f t="shared" si="13"/>
        <v>160</v>
      </c>
      <c r="W36" s="156">
        <v>10</v>
      </c>
      <c r="X36" s="158">
        <f t="shared" si="12"/>
        <v>32</v>
      </c>
      <c r="Y36" s="156">
        <v>30</v>
      </c>
      <c r="Z36" s="158">
        <f t="shared" si="14"/>
        <v>96</v>
      </c>
      <c r="AA36" s="156"/>
      <c r="AB36" s="158"/>
      <c r="AC36" s="156">
        <v>10</v>
      </c>
      <c r="AD36" s="158">
        <f t="shared" si="15"/>
        <v>32</v>
      </c>
      <c r="AE36" s="156">
        <v>1000</v>
      </c>
      <c r="AF36" s="158">
        <f t="shared" si="7"/>
        <v>3200</v>
      </c>
      <c r="AG36" s="156">
        <v>30</v>
      </c>
      <c r="AH36" s="158">
        <f t="shared" si="8"/>
        <v>96</v>
      </c>
      <c r="AI36" s="156">
        <f t="shared" si="5"/>
        <v>380</v>
      </c>
      <c r="AJ36" s="158">
        <f t="shared" si="0"/>
        <v>7936</v>
      </c>
    </row>
    <row r="37" spans="1:36" ht="18" customHeight="1" x14ac:dyDescent="0.2">
      <c r="A37" s="133">
        <v>29</v>
      </c>
      <c r="B37" s="151" t="s">
        <v>288</v>
      </c>
      <c r="C37" s="168" t="s">
        <v>325</v>
      </c>
      <c r="D37" s="166">
        <f t="shared" si="1"/>
        <v>828</v>
      </c>
      <c r="E37" s="158">
        <v>17.61</v>
      </c>
      <c r="F37" s="158"/>
      <c r="G37" s="158"/>
      <c r="H37" s="149">
        <f t="shared" si="2"/>
        <v>17.61</v>
      </c>
      <c r="I37" s="156">
        <v>20</v>
      </c>
      <c r="J37" s="158">
        <f t="shared" si="9"/>
        <v>352.2</v>
      </c>
      <c r="K37" s="156">
        <v>3</v>
      </c>
      <c r="L37" s="189">
        <f t="shared" si="11"/>
        <v>52.83</v>
      </c>
      <c r="M37" s="190">
        <v>40</v>
      </c>
      <c r="N37" s="158">
        <f t="shared" si="3"/>
        <v>704.4</v>
      </c>
      <c r="O37" s="166">
        <v>3</v>
      </c>
      <c r="P37" s="158">
        <f t="shared" si="16"/>
        <v>52.83</v>
      </c>
      <c r="Q37" s="156">
        <v>700</v>
      </c>
      <c r="R37" s="161">
        <f t="shared" si="4"/>
        <v>12327</v>
      </c>
      <c r="S37" s="156">
        <v>50</v>
      </c>
      <c r="T37" s="158">
        <f t="shared" si="10"/>
        <v>880.5</v>
      </c>
      <c r="U37" s="156"/>
      <c r="V37" s="158"/>
      <c r="W37" s="156">
        <v>2</v>
      </c>
      <c r="X37" s="158">
        <f t="shared" si="12"/>
        <v>35.22</v>
      </c>
      <c r="Y37" s="156"/>
      <c r="Z37" s="158"/>
      <c r="AA37" s="156"/>
      <c r="AB37" s="158"/>
      <c r="AC37" s="156"/>
      <c r="AD37" s="158"/>
      <c r="AE37" s="156">
        <v>10</v>
      </c>
      <c r="AF37" s="158">
        <f t="shared" si="7"/>
        <v>176.1</v>
      </c>
      <c r="AG37" s="156"/>
      <c r="AH37" s="158"/>
      <c r="AI37" s="156">
        <f t="shared" si="5"/>
        <v>78</v>
      </c>
      <c r="AJ37" s="158">
        <f t="shared" si="0"/>
        <v>14581.08</v>
      </c>
    </row>
    <row r="38" spans="1:36" ht="18" customHeight="1" x14ac:dyDescent="0.2">
      <c r="A38" s="133">
        <v>30</v>
      </c>
      <c r="B38" s="150" t="s">
        <v>289</v>
      </c>
      <c r="C38" s="168" t="s">
        <v>325</v>
      </c>
      <c r="D38" s="166">
        <f t="shared" si="1"/>
        <v>586</v>
      </c>
      <c r="E38" s="158">
        <v>12.19</v>
      </c>
      <c r="F38" s="158"/>
      <c r="G38" s="158"/>
      <c r="H38" s="149">
        <f t="shared" si="2"/>
        <v>12.19</v>
      </c>
      <c r="I38" s="156">
        <v>20</v>
      </c>
      <c r="J38" s="158">
        <f t="shared" si="9"/>
        <v>243.8</v>
      </c>
      <c r="K38" s="156"/>
      <c r="L38" s="189"/>
      <c r="M38" s="190">
        <v>100</v>
      </c>
      <c r="N38" s="158">
        <f t="shared" si="3"/>
        <v>1219</v>
      </c>
      <c r="O38" s="166"/>
      <c r="P38" s="158"/>
      <c r="Q38" s="156">
        <v>400</v>
      </c>
      <c r="R38" s="161">
        <f t="shared" si="4"/>
        <v>4876</v>
      </c>
      <c r="S38" s="156">
        <v>50</v>
      </c>
      <c r="T38" s="158">
        <f t="shared" si="10"/>
        <v>609.5</v>
      </c>
      <c r="U38" s="156"/>
      <c r="V38" s="158"/>
      <c r="W38" s="156"/>
      <c r="X38" s="158"/>
      <c r="Y38" s="156"/>
      <c r="Z38" s="158"/>
      <c r="AA38" s="156"/>
      <c r="AB38" s="158"/>
      <c r="AC38" s="156"/>
      <c r="AD38" s="158"/>
      <c r="AE38" s="156">
        <v>12</v>
      </c>
      <c r="AF38" s="158">
        <f t="shared" si="7"/>
        <v>146.28</v>
      </c>
      <c r="AG38" s="156">
        <v>4</v>
      </c>
      <c r="AH38" s="158">
        <f t="shared" si="8"/>
        <v>48.76</v>
      </c>
      <c r="AI38" s="156">
        <f t="shared" si="5"/>
        <v>74</v>
      </c>
      <c r="AJ38" s="158">
        <f t="shared" si="0"/>
        <v>7143.34</v>
      </c>
    </row>
    <row r="39" spans="1:36" ht="18" customHeight="1" x14ac:dyDescent="0.2">
      <c r="A39" s="133">
        <v>31</v>
      </c>
      <c r="B39" s="150" t="s">
        <v>290</v>
      </c>
      <c r="C39" s="168" t="s">
        <v>325</v>
      </c>
      <c r="D39" s="166">
        <f t="shared" si="1"/>
        <v>440</v>
      </c>
      <c r="E39" s="149">
        <v>380.8</v>
      </c>
      <c r="F39" s="149"/>
      <c r="G39" s="149"/>
      <c r="H39" s="149">
        <f t="shared" si="2"/>
        <v>380.8</v>
      </c>
      <c r="I39" s="156">
        <v>10</v>
      </c>
      <c r="J39" s="158">
        <f t="shared" si="9"/>
        <v>3808</v>
      </c>
      <c r="K39" s="156"/>
      <c r="L39" s="189"/>
      <c r="M39" s="190">
        <v>10</v>
      </c>
      <c r="N39" s="158">
        <f t="shared" si="3"/>
        <v>3808</v>
      </c>
      <c r="O39" s="166"/>
      <c r="P39" s="158"/>
      <c r="Q39" s="165">
        <v>400</v>
      </c>
      <c r="R39" s="161">
        <f t="shared" si="4"/>
        <v>152320</v>
      </c>
      <c r="S39" s="156">
        <v>20</v>
      </c>
      <c r="T39" s="158">
        <f t="shared" si="10"/>
        <v>7616</v>
      </c>
      <c r="U39" s="156"/>
      <c r="V39" s="158"/>
      <c r="W39" s="156"/>
      <c r="X39" s="158"/>
      <c r="Y39" s="156"/>
      <c r="Z39" s="158"/>
      <c r="AA39" s="156"/>
      <c r="AB39" s="158"/>
      <c r="AC39" s="156"/>
      <c r="AD39" s="158"/>
      <c r="AE39" s="156"/>
      <c r="AF39" s="158"/>
      <c r="AG39" s="156"/>
      <c r="AH39" s="158"/>
      <c r="AI39" s="156">
        <f t="shared" si="5"/>
        <v>30</v>
      </c>
      <c r="AJ39" s="158">
        <f t="shared" si="0"/>
        <v>167552</v>
      </c>
    </row>
    <row r="40" spans="1:36" ht="18" customHeight="1" x14ac:dyDescent="0.2">
      <c r="A40" s="133">
        <v>32</v>
      </c>
      <c r="B40" s="151" t="s">
        <v>365</v>
      </c>
      <c r="C40" s="168" t="s">
        <v>325</v>
      </c>
      <c r="D40" s="166">
        <f t="shared" si="1"/>
        <v>14650</v>
      </c>
      <c r="E40" s="149">
        <v>1</v>
      </c>
      <c r="F40" s="149"/>
      <c r="G40" s="149"/>
      <c r="H40" s="149">
        <f t="shared" si="2"/>
        <v>1</v>
      </c>
      <c r="I40" s="156">
        <v>1000</v>
      </c>
      <c r="J40" s="158">
        <f t="shared" si="9"/>
        <v>1000</v>
      </c>
      <c r="K40" s="156">
        <v>50</v>
      </c>
      <c r="L40" s="189">
        <f t="shared" si="11"/>
        <v>50</v>
      </c>
      <c r="M40" s="190">
        <v>1000</v>
      </c>
      <c r="N40" s="158">
        <f t="shared" si="3"/>
        <v>1000</v>
      </c>
      <c r="O40" s="166">
        <v>200</v>
      </c>
      <c r="P40" s="158">
        <f t="shared" si="16"/>
        <v>200</v>
      </c>
      <c r="Q40" s="165">
        <v>10000</v>
      </c>
      <c r="R40" s="161">
        <f t="shared" si="4"/>
        <v>10000</v>
      </c>
      <c r="S40" s="156">
        <v>100</v>
      </c>
      <c r="T40" s="158">
        <f t="shared" si="10"/>
        <v>100</v>
      </c>
      <c r="U40" s="156">
        <v>100</v>
      </c>
      <c r="V40" s="158">
        <f t="shared" si="13"/>
        <v>100</v>
      </c>
      <c r="W40" s="156">
        <v>50</v>
      </c>
      <c r="X40" s="158">
        <f t="shared" si="12"/>
        <v>50</v>
      </c>
      <c r="Y40" s="156">
        <v>100</v>
      </c>
      <c r="Z40" s="158">
        <f t="shared" si="14"/>
        <v>100</v>
      </c>
      <c r="AA40" s="156"/>
      <c r="AB40" s="158"/>
      <c r="AC40" s="156"/>
      <c r="AD40" s="158"/>
      <c r="AE40" s="156">
        <v>2000</v>
      </c>
      <c r="AF40" s="158">
        <f t="shared" si="7"/>
        <v>2000</v>
      </c>
      <c r="AG40" s="156">
        <v>50</v>
      </c>
      <c r="AH40" s="158">
        <f t="shared" si="8"/>
        <v>50</v>
      </c>
      <c r="AI40" s="156">
        <f t="shared" si="5"/>
        <v>1650</v>
      </c>
      <c r="AJ40" s="158">
        <f t="shared" si="0"/>
        <v>14650</v>
      </c>
    </row>
    <row r="41" spans="1:36" ht="18" customHeight="1" x14ac:dyDescent="0.2">
      <c r="A41" s="133">
        <v>33</v>
      </c>
      <c r="B41" s="151" t="s">
        <v>366</v>
      </c>
      <c r="C41" s="168" t="s">
        <v>325</v>
      </c>
      <c r="D41" s="166">
        <f t="shared" si="1"/>
        <v>11700</v>
      </c>
      <c r="E41" s="149">
        <v>1.04</v>
      </c>
      <c r="F41" s="149"/>
      <c r="G41" s="149"/>
      <c r="H41" s="149">
        <f t="shared" si="2"/>
        <v>1.04</v>
      </c>
      <c r="I41" s="156">
        <v>300</v>
      </c>
      <c r="J41" s="158">
        <f t="shared" si="9"/>
        <v>312</v>
      </c>
      <c r="K41" s="156">
        <v>20</v>
      </c>
      <c r="L41" s="189">
        <f t="shared" si="11"/>
        <v>20.8</v>
      </c>
      <c r="M41" s="190">
        <v>500</v>
      </c>
      <c r="N41" s="158">
        <f t="shared" si="3"/>
        <v>520</v>
      </c>
      <c r="O41" s="166">
        <v>200</v>
      </c>
      <c r="P41" s="158">
        <f t="shared" si="16"/>
        <v>208</v>
      </c>
      <c r="Q41" s="165">
        <v>10000</v>
      </c>
      <c r="R41" s="161">
        <f t="shared" si="4"/>
        <v>10400</v>
      </c>
      <c r="S41" s="156">
        <v>50</v>
      </c>
      <c r="T41" s="158">
        <f t="shared" si="10"/>
        <v>52</v>
      </c>
      <c r="U41" s="156">
        <v>100</v>
      </c>
      <c r="V41" s="158">
        <f t="shared" si="13"/>
        <v>104</v>
      </c>
      <c r="W41" s="156">
        <v>10</v>
      </c>
      <c r="X41" s="158">
        <f t="shared" si="12"/>
        <v>10.4</v>
      </c>
      <c r="Y41" s="156"/>
      <c r="Z41" s="158"/>
      <c r="AA41" s="156"/>
      <c r="AB41" s="158"/>
      <c r="AC41" s="156"/>
      <c r="AD41" s="158"/>
      <c r="AE41" s="156">
        <v>500</v>
      </c>
      <c r="AF41" s="158">
        <f t="shared" si="7"/>
        <v>520</v>
      </c>
      <c r="AG41" s="156">
        <v>20</v>
      </c>
      <c r="AH41" s="158">
        <f t="shared" si="8"/>
        <v>20.8</v>
      </c>
      <c r="AI41" s="156">
        <f t="shared" si="5"/>
        <v>700</v>
      </c>
      <c r="AJ41" s="158">
        <f t="shared" si="0"/>
        <v>12168</v>
      </c>
    </row>
    <row r="42" spans="1:36" ht="18" customHeight="1" x14ac:dyDescent="0.2">
      <c r="A42" s="133">
        <v>34</v>
      </c>
      <c r="B42" s="151" t="s">
        <v>367</v>
      </c>
      <c r="C42" s="168" t="s">
        <v>325</v>
      </c>
      <c r="D42" s="166">
        <f t="shared" si="1"/>
        <v>8634</v>
      </c>
      <c r="E42" s="149">
        <v>1.0900000000000001</v>
      </c>
      <c r="F42" s="149"/>
      <c r="G42" s="149"/>
      <c r="H42" s="149">
        <f t="shared" si="2"/>
        <v>1.0900000000000001</v>
      </c>
      <c r="I42" s="156">
        <v>300</v>
      </c>
      <c r="J42" s="158">
        <f t="shared" si="9"/>
        <v>327</v>
      </c>
      <c r="K42" s="156">
        <v>10</v>
      </c>
      <c r="L42" s="189">
        <f t="shared" si="11"/>
        <v>10.9</v>
      </c>
      <c r="M42" s="190">
        <v>500</v>
      </c>
      <c r="N42" s="158">
        <f t="shared" si="3"/>
        <v>545</v>
      </c>
      <c r="O42" s="166">
        <v>200</v>
      </c>
      <c r="P42" s="158">
        <f t="shared" si="16"/>
        <v>218</v>
      </c>
      <c r="Q42" s="156">
        <v>7000</v>
      </c>
      <c r="R42" s="161">
        <f t="shared" si="4"/>
        <v>7630</v>
      </c>
      <c r="S42" s="156"/>
      <c r="T42" s="158"/>
      <c r="U42" s="156">
        <v>100</v>
      </c>
      <c r="V42" s="158">
        <f t="shared" si="13"/>
        <v>109</v>
      </c>
      <c r="W42" s="156">
        <v>4</v>
      </c>
      <c r="X42" s="158">
        <f t="shared" si="12"/>
        <v>4.3600000000000003</v>
      </c>
      <c r="Y42" s="156"/>
      <c r="Z42" s="158"/>
      <c r="AA42" s="156"/>
      <c r="AB42" s="158"/>
      <c r="AC42" s="156"/>
      <c r="AD42" s="158"/>
      <c r="AE42" s="156">
        <v>500</v>
      </c>
      <c r="AF42" s="158">
        <f t="shared" si="7"/>
        <v>545</v>
      </c>
      <c r="AG42" s="156">
        <v>20</v>
      </c>
      <c r="AH42" s="158">
        <f t="shared" si="8"/>
        <v>21.8</v>
      </c>
      <c r="AI42" s="156">
        <f t="shared" si="5"/>
        <v>634</v>
      </c>
      <c r="AJ42" s="158">
        <f t="shared" si="0"/>
        <v>9411.06</v>
      </c>
    </row>
    <row r="43" spans="1:36" ht="18" customHeight="1" x14ac:dyDescent="0.2">
      <c r="A43" s="133">
        <v>35</v>
      </c>
      <c r="B43" s="151" t="s">
        <v>368</v>
      </c>
      <c r="C43" s="168" t="s">
        <v>325</v>
      </c>
      <c r="D43" s="166">
        <f t="shared" si="1"/>
        <v>10236</v>
      </c>
      <c r="E43" s="149">
        <v>8.43</v>
      </c>
      <c r="F43" s="149"/>
      <c r="G43" s="149"/>
      <c r="H43" s="149">
        <f t="shared" si="2"/>
        <v>8.43</v>
      </c>
      <c r="I43" s="156"/>
      <c r="J43" s="158"/>
      <c r="K43" s="156"/>
      <c r="L43" s="189"/>
      <c r="M43" s="190">
        <v>200</v>
      </c>
      <c r="N43" s="158">
        <f t="shared" si="3"/>
        <v>1686</v>
      </c>
      <c r="O43" s="166"/>
      <c r="P43" s="158"/>
      <c r="Q43" s="165">
        <v>10000</v>
      </c>
      <c r="R43" s="161">
        <f t="shared" si="4"/>
        <v>84300</v>
      </c>
      <c r="S43" s="156"/>
      <c r="T43" s="158"/>
      <c r="U43" s="156"/>
      <c r="V43" s="158"/>
      <c r="W43" s="156">
        <v>1</v>
      </c>
      <c r="X43" s="158">
        <f t="shared" si="12"/>
        <v>8.43</v>
      </c>
      <c r="Y43" s="156"/>
      <c r="Z43" s="158"/>
      <c r="AA43" s="156"/>
      <c r="AB43" s="158"/>
      <c r="AC43" s="156"/>
      <c r="AD43" s="158"/>
      <c r="AE43" s="156">
        <v>30</v>
      </c>
      <c r="AF43" s="158">
        <f t="shared" si="7"/>
        <v>252.9</v>
      </c>
      <c r="AG43" s="156">
        <v>5</v>
      </c>
      <c r="AH43" s="158">
        <f t="shared" si="8"/>
        <v>42.15</v>
      </c>
      <c r="AI43" s="156">
        <f t="shared" si="5"/>
        <v>6</v>
      </c>
      <c r="AJ43" s="158">
        <f t="shared" si="0"/>
        <v>86289.48</v>
      </c>
    </row>
    <row r="44" spans="1:36" ht="18" customHeight="1" x14ac:dyDescent="0.2">
      <c r="A44" s="133">
        <v>36</v>
      </c>
      <c r="B44" s="150" t="s">
        <v>291</v>
      </c>
      <c r="C44" s="168" t="s">
        <v>325</v>
      </c>
      <c r="D44" s="166">
        <f t="shared" si="1"/>
        <v>1852</v>
      </c>
      <c r="E44" s="149">
        <v>1.18</v>
      </c>
      <c r="F44" s="149"/>
      <c r="G44" s="149"/>
      <c r="H44" s="149">
        <f t="shared" si="2"/>
        <v>1.18</v>
      </c>
      <c r="I44" s="156">
        <v>200</v>
      </c>
      <c r="J44" s="158">
        <f t="shared" si="9"/>
        <v>236</v>
      </c>
      <c r="K44" s="156">
        <v>20</v>
      </c>
      <c r="L44" s="189">
        <f t="shared" si="11"/>
        <v>23.6</v>
      </c>
      <c r="M44" s="190">
        <v>200</v>
      </c>
      <c r="N44" s="158">
        <f t="shared" si="3"/>
        <v>236</v>
      </c>
      <c r="O44" s="166">
        <v>20</v>
      </c>
      <c r="P44" s="158">
        <f t="shared" si="16"/>
        <v>23.6</v>
      </c>
      <c r="Q44" s="165">
        <v>1000</v>
      </c>
      <c r="R44" s="161">
        <f t="shared" si="4"/>
        <v>1180</v>
      </c>
      <c r="S44" s="156">
        <v>100</v>
      </c>
      <c r="T44" s="158">
        <f t="shared" si="10"/>
        <v>118</v>
      </c>
      <c r="U44" s="156">
        <v>50</v>
      </c>
      <c r="V44" s="158">
        <f t="shared" si="13"/>
        <v>59</v>
      </c>
      <c r="W44" s="156">
        <v>3</v>
      </c>
      <c r="X44" s="158">
        <f t="shared" si="12"/>
        <v>3.54</v>
      </c>
      <c r="Y44" s="156">
        <v>24</v>
      </c>
      <c r="Z44" s="158">
        <f t="shared" si="14"/>
        <v>28.32</v>
      </c>
      <c r="AA44" s="156"/>
      <c r="AB44" s="158"/>
      <c r="AC44" s="156">
        <v>5</v>
      </c>
      <c r="AD44" s="158">
        <f t="shared" si="15"/>
        <v>5.9</v>
      </c>
      <c r="AE44" s="156">
        <v>200</v>
      </c>
      <c r="AF44" s="158">
        <f t="shared" si="7"/>
        <v>236</v>
      </c>
      <c r="AG44" s="156">
        <v>30</v>
      </c>
      <c r="AH44" s="158">
        <f t="shared" si="8"/>
        <v>35.4</v>
      </c>
      <c r="AI44" s="156">
        <f t="shared" si="5"/>
        <v>452</v>
      </c>
      <c r="AJ44" s="158">
        <f t="shared" si="0"/>
        <v>2185.36</v>
      </c>
    </row>
    <row r="45" spans="1:36" ht="18" customHeight="1" x14ac:dyDescent="0.2">
      <c r="A45" s="133">
        <v>37</v>
      </c>
      <c r="B45" s="150" t="s">
        <v>292</v>
      </c>
      <c r="C45" s="168" t="s">
        <v>325</v>
      </c>
      <c r="D45" s="166">
        <f t="shared" si="1"/>
        <v>1738</v>
      </c>
      <c r="E45" s="149">
        <v>1.24</v>
      </c>
      <c r="F45" s="149"/>
      <c r="G45" s="149"/>
      <c r="H45" s="149">
        <f t="shared" si="2"/>
        <v>1.24</v>
      </c>
      <c r="I45" s="156">
        <v>200</v>
      </c>
      <c r="J45" s="158">
        <f t="shared" si="9"/>
        <v>248</v>
      </c>
      <c r="K45" s="156">
        <v>20</v>
      </c>
      <c r="L45" s="189">
        <f t="shared" si="11"/>
        <v>24.8</v>
      </c>
      <c r="M45" s="190">
        <v>200</v>
      </c>
      <c r="N45" s="158">
        <f t="shared" si="3"/>
        <v>248</v>
      </c>
      <c r="O45" s="166"/>
      <c r="P45" s="158"/>
      <c r="Q45" s="165">
        <v>1000</v>
      </c>
      <c r="R45" s="161">
        <f t="shared" si="4"/>
        <v>1240</v>
      </c>
      <c r="S45" s="156">
        <v>50</v>
      </c>
      <c r="T45" s="158">
        <f t="shared" si="10"/>
        <v>62</v>
      </c>
      <c r="U45" s="156">
        <v>50</v>
      </c>
      <c r="V45" s="158">
        <f t="shared" si="13"/>
        <v>62</v>
      </c>
      <c r="W45" s="156">
        <v>3</v>
      </c>
      <c r="X45" s="158">
        <f t="shared" si="12"/>
        <v>3.72</v>
      </c>
      <c r="Y45" s="156"/>
      <c r="Z45" s="158"/>
      <c r="AA45" s="156"/>
      <c r="AB45" s="158"/>
      <c r="AC45" s="156">
        <v>5</v>
      </c>
      <c r="AD45" s="158">
        <f t="shared" si="15"/>
        <v>6.2</v>
      </c>
      <c r="AE45" s="156">
        <v>200</v>
      </c>
      <c r="AF45" s="158">
        <f t="shared" si="7"/>
        <v>248</v>
      </c>
      <c r="AG45" s="156">
        <v>10</v>
      </c>
      <c r="AH45" s="158">
        <f t="shared" si="8"/>
        <v>12.4</v>
      </c>
      <c r="AI45" s="156">
        <f t="shared" si="5"/>
        <v>338</v>
      </c>
      <c r="AJ45" s="158">
        <f t="shared" si="0"/>
        <v>2155.12</v>
      </c>
    </row>
    <row r="46" spans="1:36" ht="18" customHeight="1" x14ac:dyDescent="0.2">
      <c r="A46" s="133">
        <v>38</v>
      </c>
      <c r="B46" s="150" t="s">
        <v>293</v>
      </c>
      <c r="C46" s="168" t="s">
        <v>325</v>
      </c>
      <c r="D46" s="166">
        <f t="shared" si="1"/>
        <v>1733</v>
      </c>
      <c r="E46" s="149">
        <v>1.29</v>
      </c>
      <c r="F46" s="149"/>
      <c r="G46" s="149"/>
      <c r="H46" s="149">
        <f t="shared" si="2"/>
        <v>1.29</v>
      </c>
      <c r="I46" s="156">
        <v>200</v>
      </c>
      <c r="J46" s="158">
        <f t="shared" si="9"/>
        <v>258</v>
      </c>
      <c r="K46" s="156">
        <v>20</v>
      </c>
      <c r="L46" s="189">
        <f t="shared" si="11"/>
        <v>25.8</v>
      </c>
      <c r="M46" s="190">
        <v>200</v>
      </c>
      <c r="N46" s="158">
        <f t="shared" si="3"/>
        <v>258</v>
      </c>
      <c r="O46" s="166"/>
      <c r="P46" s="158"/>
      <c r="Q46" s="165">
        <v>1000</v>
      </c>
      <c r="R46" s="161">
        <f t="shared" si="4"/>
        <v>1290</v>
      </c>
      <c r="S46" s="156">
        <v>50</v>
      </c>
      <c r="T46" s="158">
        <f t="shared" si="10"/>
        <v>64.5</v>
      </c>
      <c r="U46" s="156">
        <v>50</v>
      </c>
      <c r="V46" s="158">
        <f t="shared" si="13"/>
        <v>64.5</v>
      </c>
      <c r="W46" s="156">
        <v>3</v>
      </c>
      <c r="X46" s="158">
        <f t="shared" si="12"/>
        <v>3.87</v>
      </c>
      <c r="Y46" s="156"/>
      <c r="Z46" s="158"/>
      <c r="AA46" s="156"/>
      <c r="AB46" s="158"/>
      <c r="AC46" s="156"/>
      <c r="AD46" s="158"/>
      <c r="AE46" s="156">
        <v>200</v>
      </c>
      <c r="AF46" s="158">
        <f t="shared" si="7"/>
        <v>258</v>
      </c>
      <c r="AG46" s="156">
        <v>10</v>
      </c>
      <c r="AH46" s="158">
        <f t="shared" si="8"/>
        <v>12.9</v>
      </c>
      <c r="AI46" s="156">
        <f t="shared" si="5"/>
        <v>333</v>
      </c>
      <c r="AJ46" s="158">
        <f t="shared" si="0"/>
        <v>2235.5700000000002</v>
      </c>
    </row>
    <row r="47" spans="1:36" ht="18" customHeight="1" x14ac:dyDescent="0.2">
      <c r="A47" s="133">
        <v>39</v>
      </c>
      <c r="B47" s="150" t="s">
        <v>294</v>
      </c>
      <c r="C47" s="168" t="s">
        <v>325</v>
      </c>
      <c r="D47" s="166">
        <f t="shared" si="1"/>
        <v>1754</v>
      </c>
      <c r="E47" s="149">
        <v>1.18</v>
      </c>
      <c r="F47" s="149"/>
      <c r="G47" s="149"/>
      <c r="H47" s="149">
        <f t="shared" si="2"/>
        <v>1.18</v>
      </c>
      <c r="I47" s="156">
        <v>200</v>
      </c>
      <c r="J47" s="158">
        <f t="shared" si="9"/>
        <v>236</v>
      </c>
      <c r="K47" s="156">
        <v>20</v>
      </c>
      <c r="L47" s="189">
        <f t="shared" si="11"/>
        <v>23.6</v>
      </c>
      <c r="M47" s="190">
        <v>200</v>
      </c>
      <c r="N47" s="158">
        <f t="shared" si="3"/>
        <v>236</v>
      </c>
      <c r="O47" s="166"/>
      <c r="P47" s="158"/>
      <c r="Q47" s="182">
        <v>1000</v>
      </c>
      <c r="R47" s="161">
        <f t="shared" si="4"/>
        <v>1180</v>
      </c>
      <c r="S47" s="156">
        <v>50</v>
      </c>
      <c r="T47" s="158">
        <f t="shared" si="10"/>
        <v>59</v>
      </c>
      <c r="U47" s="156">
        <v>50</v>
      </c>
      <c r="V47" s="158">
        <f t="shared" si="13"/>
        <v>59</v>
      </c>
      <c r="W47" s="156"/>
      <c r="X47" s="158"/>
      <c r="Y47" s="156">
        <v>24</v>
      </c>
      <c r="Z47" s="158">
        <f t="shared" si="14"/>
        <v>28.32</v>
      </c>
      <c r="AA47" s="156"/>
      <c r="AB47" s="158"/>
      <c r="AC47" s="156"/>
      <c r="AD47" s="158"/>
      <c r="AE47" s="156">
        <v>200</v>
      </c>
      <c r="AF47" s="158">
        <f t="shared" si="7"/>
        <v>236</v>
      </c>
      <c r="AG47" s="156">
        <v>10</v>
      </c>
      <c r="AH47" s="158">
        <f t="shared" si="8"/>
        <v>11.8</v>
      </c>
      <c r="AI47" s="156">
        <f t="shared" si="5"/>
        <v>354</v>
      </c>
      <c r="AJ47" s="158">
        <f t="shared" si="0"/>
        <v>2069.7199999999998</v>
      </c>
    </row>
    <row r="48" spans="1:36" ht="18" customHeight="1" x14ac:dyDescent="0.2">
      <c r="A48" s="133">
        <v>40</v>
      </c>
      <c r="B48" s="151" t="s">
        <v>295</v>
      </c>
      <c r="C48" s="168" t="s">
        <v>325</v>
      </c>
      <c r="D48" s="166">
        <f t="shared" si="1"/>
        <v>1140</v>
      </c>
      <c r="E48" s="149">
        <v>3.01</v>
      </c>
      <c r="F48" s="149"/>
      <c r="G48" s="149"/>
      <c r="H48" s="149">
        <f t="shared" si="2"/>
        <v>3.01</v>
      </c>
      <c r="I48" s="156">
        <v>10</v>
      </c>
      <c r="J48" s="158">
        <f t="shared" si="9"/>
        <v>30.1</v>
      </c>
      <c r="K48" s="156"/>
      <c r="L48" s="189"/>
      <c r="M48" s="190">
        <v>50</v>
      </c>
      <c r="N48" s="158">
        <f t="shared" si="3"/>
        <v>150.5</v>
      </c>
      <c r="O48" s="166"/>
      <c r="P48" s="158"/>
      <c r="Q48" s="165">
        <v>1000</v>
      </c>
      <c r="R48" s="161">
        <f t="shared" si="4"/>
        <v>3010</v>
      </c>
      <c r="S48" s="156"/>
      <c r="T48" s="158"/>
      <c r="U48" s="156"/>
      <c r="V48" s="158"/>
      <c r="W48" s="156"/>
      <c r="X48" s="158"/>
      <c r="Y48" s="156"/>
      <c r="Z48" s="158"/>
      <c r="AA48" s="156"/>
      <c r="AB48" s="158"/>
      <c r="AC48" s="156"/>
      <c r="AD48" s="158"/>
      <c r="AE48" s="156">
        <v>80</v>
      </c>
      <c r="AF48" s="158">
        <f t="shared" si="7"/>
        <v>240.8</v>
      </c>
      <c r="AG48" s="156"/>
      <c r="AH48" s="158"/>
      <c r="AI48" s="156">
        <f t="shared" si="5"/>
        <v>10</v>
      </c>
      <c r="AJ48" s="158">
        <f t="shared" si="0"/>
        <v>3431.4</v>
      </c>
    </row>
    <row r="49" spans="1:36" ht="18" customHeight="1" x14ac:dyDescent="0.2">
      <c r="A49" s="133">
        <v>41</v>
      </c>
      <c r="B49" s="151" t="s">
        <v>370</v>
      </c>
      <c r="C49" s="168" t="s">
        <v>325</v>
      </c>
      <c r="D49" s="166">
        <f t="shared" si="1"/>
        <v>1085</v>
      </c>
      <c r="E49" s="149">
        <v>1.61</v>
      </c>
      <c r="F49" s="149"/>
      <c r="G49" s="149"/>
      <c r="H49" s="149">
        <f t="shared" si="2"/>
        <v>1.61</v>
      </c>
      <c r="I49" s="156">
        <v>20</v>
      </c>
      <c r="J49" s="158">
        <f t="shared" si="9"/>
        <v>32.200000000000003</v>
      </c>
      <c r="K49" s="156"/>
      <c r="L49" s="189"/>
      <c r="M49" s="190">
        <v>50</v>
      </c>
      <c r="N49" s="158">
        <f t="shared" si="3"/>
        <v>80.5</v>
      </c>
      <c r="O49" s="166"/>
      <c r="P49" s="158"/>
      <c r="Q49" s="156">
        <v>1000</v>
      </c>
      <c r="R49" s="161">
        <f t="shared" si="4"/>
        <v>1610</v>
      </c>
      <c r="S49" s="156"/>
      <c r="T49" s="158"/>
      <c r="U49" s="156"/>
      <c r="V49" s="158"/>
      <c r="W49" s="156"/>
      <c r="X49" s="158"/>
      <c r="Y49" s="156">
        <v>12</v>
      </c>
      <c r="Z49" s="158">
        <f t="shared" si="14"/>
        <v>19.32</v>
      </c>
      <c r="AA49" s="156"/>
      <c r="AB49" s="158"/>
      <c r="AC49" s="156"/>
      <c r="AD49" s="158"/>
      <c r="AE49" s="156"/>
      <c r="AF49" s="158"/>
      <c r="AG49" s="156">
        <v>3</v>
      </c>
      <c r="AH49" s="158">
        <f t="shared" si="8"/>
        <v>4.83</v>
      </c>
      <c r="AI49" s="156">
        <f t="shared" si="5"/>
        <v>35</v>
      </c>
      <c r="AJ49" s="158">
        <f t="shared" si="0"/>
        <v>1746.85</v>
      </c>
    </row>
    <row r="50" spans="1:36" ht="18" customHeight="1" x14ac:dyDescent="0.2">
      <c r="A50" s="133">
        <v>42</v>
      </c>
      <c r="B50" s="151" t="s">
        <v>296</v>
      </c>
      <c r="C50" s="168" t="s">
        <v>327</v>
      </c>
      <c r="D50" s="166">
        <f t="shared" si="1"/>
        <v>2100</v>
      </c>
      <c r="E50" s="149">
        <v>7.8</v>
      </c>
      <c r="F50" s="149"/>
      <c r="G50" s="149"/>
      <c r="H50" s="149">
        <f t="shared" si="2"/>
        <v>7.8</v>
      </c>
      <c r="I50" s="156"/>
      <c r="J50" s="158"/>
      <c r="K50" s="156"/>
      <c r="L50" s="189"/>
      <c r="M50" s="190">
        <v>300</v>
      </c>
      <c r="N50" s="158">
        <f t="shared" si="3"/>
        <v>2340</v>
      </c>
      <c r="O50" s="166"/>
      <c r="P50" s="158"/>
      <c r="Q50" s="165">
        <v>800</v>
      </c>
      <c r="R50" s="161">
        <f t="shared" si="4"/>
        <v>6240</v>
      </c>
      <c r="S50" s="156"/>
      <c r="T50" s="158"/>
      <c r="U50" s="156"/>
      <c r="V50" s="158"/>
      <c r="W50" s="156"/>
      <c r="X50" s="158"/>
      <c r="Y50" s="156"/>
      <c r="Z50" s="158"/>
      <c r="AA50" s="156"/>
      <c r="AB50" s="158"/>
      <c r="AC50" s="156"/>
      <c r="AD50" s="158"/>
      <c r="AE50" s="156">
        <v>1000</v>
      </c>
      <c r="AF50" s="158">
        <f t="shared" si="7"/>
        <v>7800</v>
      </c>
      <c r="AG50" s="156"/>
      <c r="AH50" s="158"/>
      <c r="AI50" s="156">
        <f t="shared" si="5"/>
        <v>0</v>
      </c>
      <c r="AJ50" s="158">
        <f t="shared" si="0"/>
        <v>16380</v>
      </c>
    </row>
    <row r="51" spans="1:36" ht="18" customHeight="1" x14ac:dyDescent="0.2">
      <c r="A51" s="133">
        <v>43</v>
      </c>
      <c r="B51" s="151" t="s">
        <v>297</v>
      </c>
      <c r="C51" s="168" t="s">
        <v>326</v>
      </c>
      <c r="D51" s="166">
        <f t="shared" si="1"/>
        <v>466</v>
      </c>
      <c r="E51" s="149">
        <v>4.13</v>
      </c>
      <c r="F51" s="149"/>
      <c r="G51" s="149"/>
      <c r="H51" s="149">
        <f t="shared" si="2"/>
        <v>4.13</v>
      </c>
      <c r="I51" s="156">
        <v>100</v>
      </c>
      <c r="J51" s="158">
        <f t="shared" si="9"/>
        <v>413</v>
      </c>
      <c r="K51" s="156">
        <v>1</v>
      </c>
      <c r="L51" s="189">
        <f t="shared" si="11"/>
        <v>4.13</v>
      </c>
      <c r="M51" s="190">
        <v>100</v>
      </c>
      <c r="N51" s="158">
        <f t="shared" si="3"/>
        <v>413</v>
      </c>
      <c r="O51" s="166"/>
      <c r="P51" s="158"/>
      <c r="Q51" s="156">
        <v>200</v>
      </c>
      <c r="R51" s="161">
        <f t="shared" si="4"/>
        <v>826</v>
      </c>
      <c r="S51" s="156"/>
      <c r="T51" s="158"/>
      <c r="U51" s="156">
        <v>20</v>
      </c>
      <c r="V51" s="158">
        <f t="shared" si="13"/>
        <v>82.6</v>
      </c>
      <c r="W51" s="156"/>
      <c r="X51" s="158"/>
      <c r="Y51" s="156"/>
      <c r="Z51" s="158"/>
      <c r="AA51" s="156"/>
      <c r="AB51" s="158"/>
      <c r="AC51" s="156"/>
      <c r="AD51" s="158"/>
      <c r="AE51" s="156">
        <v>40</v>
      </c>
      <c r="AF51" s="158">
        <f t="shared" si="7"/>
        <v>165.2</v>
      </c>
      <c r="AG51" s="156">
        <v>5</v>
      </c>
      <c r="AH51" s="158">
        <f t="shared" si="8"/>
        <v>20.65</v>
      </c>
      <c r="AI51" s="156">
        <f t="shared" si="5"/>
        <v>126</v>
      </c>
      <c r="AJ51" s="158">
        <f t="shared" si="0"/>
        <v>1924.58</v>
      </c>
    </row>
    <row r="52" spans="1:36" ht="18" customHeight="1" x14ac:dyDescent="0.2">
      <c r="A52" s="133">
        <v>44</v>
      </c>
      <c r="B52" s="150" t="s">
        <v>371</v>
      </c>
      <c r="C52" s="168" t="s">
        <v>326</v>
      </c>
      <c r="D52" s="166">
        <f t="shared" si="1"/>
        <v>3683</v>
      </c>
      <c r="E52" s="149">
        <v>2.64</v>
      </c>
      <c r="F52" s="149"/>
      <c r="G52" s="149"/>
      <c r="H52" s="149">
        <f t="shared" si="2"/>
        <v>2.64</v>
      </c>
      <c r="I52" s="156">
        <v>500</v>
      </c>
      <c r="J52" s="158">
        <f t="shared" si="9"/>
        <v>1320</v>
      </c>
      <c r="K52" s="156">
        <v>10</v>
      </c>
      <c r="L52" s="189">
        <f t="shared" si="11"/>
        <v>26.4</v>
      </c>
      <c r="M52" s="190">
        <v>500</v>
      </c>
      <c r="N52" s="158">
        <f t="shared" si="3"/>
        <v>1320</v>
      </c>
      <c r="O52" s="166"/>
      <c r="P52" s="158"/>
      <c r="Q52" s="156">
        <v>2500</v>
      </c>
      <c r="R52" s="161">
        <f t="shared" si="4"/>
        <v>6600</v>
      </c>
      <c r="S52" s="156">
        <v>20</v>
      </c>
      <c r="T52" s="158">
        <f t="shared" si="10"/>
        <v>52.8</v>
      </c>
      <c r="U52" s="156">
        <v>20</v>
      </c>
      <c r="V52" s="158">
        <f t="shared" si="13"/>
        <v>52.8</v>
      </c>
      <c r="W52" s="156">
        <v>10</v>
      </c>
      <c r="X52" s="158">
        <f t="shared" si="12"/>
        <v>26.4</v>
      </c>
      <c r="Y52" s="156">
        <v>10</v>
      </c>
      <c r="Z52" s="158">
        <f t="shared" si="14"/>
        <v>26.4</v>
      </c>
      <c r="AA52" s="156"/>
      <c r="AB52" s="158"/>
      <c r="AC52" s="156">
        <v>10</v>
      </c>
      <c r="AD52" s="158">
        <f t="shared" si="15"/>
        <v>26.4</v>
      </c>
      <c r="AE52" s="156">
        <v>100</v>
      </c>
      <c r="AF52" s="158">
        <f t="shared" si="7"/>
        <v>264</v>
      </c>
      <c r="AG52" s="156">
        <v>3</v>
      </c>
      <c r="AH52" s="158">
        <f t="shared" si="8"/>
        <v>7.92</v>
      </c>
      <c r="AI52" s="156">
        <f t="shared" si="5"/>
        <v>583</v>
      </c>
      <c r="AJ52" s="158">
        <f t="shared" si="0"/>
        <v>9723.1200000000008</v>
      </c>
    </row>
    <row r="53" spans="1:36" ht="18" customHeight="1" x14ac:dyDescent="0.2">
      <c r="A53" s="133">
        <v>45</v>
      </c>
      <c r="B53" s="150" t="s">
        <v>372</v>
      </c>
      <c r="C53" s="168" t="s">
        <v>326</v>
      </c>
      <c r="D53" s="166">
        <f t="shared" si="1"/>
        <v>3690</v>
      </c>
      <c r="E53" s="149">
        <v>2.62</v>
      </c>
      <c r="F53" s="149"/>
      <c r="G53" s="149"/>
      <c r="H53" s="149">
        <f t="shared" si="2"/>
        <v>2.62</v>
      </c>
      <c r="I53" s="156">
        <v>500</v>
      </c>
      <c r="J53" s="158">
        <f t="shared" si="9"/>
        <v>1310</v>
      </c>
      <c r="K53" s="156">
        <v>10</v>
      </c>
      <c r="L53" s="189">
        <f t="shared" si="11"/>
        <v>26.2</v>
      </c>
      <c r="M53" s="190">
        <v>500</v>
      </c>
      <c r="N53" s="158">
        <f t="shared" si="3"/>
        <v>1310</v>
      </c>
      <c r="O53" s="166"/>
      <c r="P53" s="158"/>
      <c r="Q53" s="156">
        <v>2500</v>
      </c>
      <c r="R53" s="161">
        <f t="shared" si="4"/>
        <v>6550</v>
      </c>
      <c r="S53" s="156">
        <v>20</v>
      </c>
      <c r="T53" s="158">
        <f t="shared" si="10"/>
        <v>52.4</v>
      </c>
      <c r="U53" s="156">
        <v>20</v>
      </c>
      <c r="V53" s="158">
        <f t="shared" si="13"/>
        <v>52.4</v>
      </c>
      <c r="W53" s="156">
        <v>10</v>
      </c>
      <c r="X53" s="158">
        <f t="shared" si="12"/>
        <v>26.2</v>
      </c>
      <c r="Y53" s="156">
        <v>10</v>
      </c>
      <c r="Z53" s="158">
        <f t="shared" si="14"/>
        <v>26.2</v>
      </c>
      <c r="AA53" s="156"/>
      <c r="AB53" s="158"/>
      <c r="AC53" s="156">
        <v>10</v>
      </c>
      <c r="AD53" s="158">
        <f t="shared" si="15"/>
        <v>26.2</v>
      </c>
      <c r="AE53" s="156">
        <v>100</v>
      </c>
      <c r="AF53" s="158">
        <f t="shared" si="7"/>
        <v>262</v>
      </c>
      <c r="AG53" s="156">
        <v>10</v>
      </c>
      <c r="AH53" s="158">
        <f t="shared" si="8"/>
        <v>26.2</v>
      </c>
      <c r="AI53" s="156">
        <f t="shared" si="5"/>
        <v>590</v>
      </c>
      <c r="AJ53" s="158">
        <f t="shared" si="0"/>
        <v>9667.7999999999993</v>
      </c>
    </row>
    <row r="54" spans="1:36" ht="18" customHeight="1" x14ac:dyDescent="0.2">
      <c r="A54" s="133">
        <v>46</v>
      </c>
      <c r="B54" s="150" t="s">
        <v>373</v>
      </c>
      <c r="C54" s="168" t="s">
        <v>326</v>
      </c>
      <c r="D54" s="166">
        <f t="shared" si="1"/>
        <v>1485</v>
      </c>
      <c r="E54" s="149">
        <v>2.7</v>
      </c>
      <c r="F54" s="149"/>
      <c r="G54" s="149"/>
      <c r="H54" s="149">
        <f t="shared" si="2"/>
        <v>2.7</v>
      </c>
      <c r="I54" s="156">
        <v>500</v>
      </c>
      <c r="J54" s="158">
        <f t="shared" si="9"/>
        <v>1350</v>
      </c>
      <c r="K54" s="156">
        <v>10</v>
      </c>
      <c r="L54" s="189">
        <f t="shared" si="11"/>
        <v>27</v>
      </c>
      <c r="M54" s="190">
        <v>200</v>
      </c>
      <c r="N54" s="158">
        <f t="shared" si="3"/>
        <v>540</v>
      </c>
      <c r="O54" s="166"/>
      <c r="P54" s="158"/>
      <c r="Q54" s="156">
        <v>600</v>
      </c>
      <c r="R54" s="161">
        <f t="shared" si="4"/>
        <v>1620</v>
      </c>
      <c r="S54" s="156">
        <v>20</v>
      </c>
      <c r="T54" s="158">
        <f t="shared" si="10"/>
        <v>54</v>
      </c>
      <c r="U54" s="156">
        <v>20</v>
      </c>
      <c r="V54" s="158">
        <f t="shared" si="13"/>
        <v>54</v>
      </c>
      <c r="W54" s="156">
        <v>10</v>
      </c>
      <c r="X54" s="158">
        <f t="shared" si="12"/>
        <v>27</v>
      </c>
      <c r="Y54" s="156">
        <v>10</v>
      </c>
      <c r="Z54" s="158">
        <f t="shared" si="14"/>
        <v>27</v>
      </c>
      <c r="AA54" s="156"/>
      <c r="AB54" s="158"/>
      <c r="AC54" s="156">
        <v>5</v>
      </c>
      <c r="AD54" s="158">
        <f t="shared" si="15"/>
        <v>13.5</v>
      </c>
      <c r="AE54" s="156">
        <v>100</v>
      </c>
      <c r="AF54" s="158">
        <f t="shared" si="7"/>
        <v>270</v>
      </c>
      <c r="AG54" s="156">
        <v>10</v>
      </c>
      <c r="AH54" s="158">
        <f t="shared" si="8"/>
        <v>27</v>
      </c>
      <c r="AI54" s="156">
        <f t="shared" si="5"/>
        <v>585</v>
      </c>
      <c r="AJ54" s="158">
        <f t="shared" si="0"/>
        <v>4009.5</v>
      </c>
    </row>
    <row r="55" spans="1:36" ht="18" customHeight="1" x14ac:dyDescent="0.2">
      <c r="A55" s="133">
        <v>47</v>
      </c>
      <c r="B55" s="150" t="s">
        <v>374</v>
      </c>
      <c r="C55" s="168" t="s">
        <v>326</v>
      </c>
      <c r="D55" s="166">
        <f t="shared" si="1"/>
        <v>1375</v>
      </c>
      <c r="E55" s="149">
        <v>2.06</v>
      </c>
      <c r="F55" s="149"/>
      <c r="G55" s="149"/>
      <c r="H55" s="149">
        <f t="shared" si="2"/>
        <v>2.06</v>
      </c>
      <c r="I55" s="156">
        <v>500</v>
      </c>
      <c r="J55" s="158">
        <f t="shared" si="9"/>
        <v>1030</v>
      </c>
      <c r="K55" s="156"/>
      <c r="L55" s="189"/>
      <c r="M55" s="190">
        <v>100</v>
      </c>
      <c r="N55" s="158">
        <f t="shared" si="3"/>
        <v>206</v>
      </c>
      <c r="O55" s="166"/>
      <c r="P55" s="158"/>
      <c r="Q55" s="156">
        <v>600</v>
      </c>
      <c r="R55" s="161">
        <f t="shared" si="4"/>
        <v>1236</v>
      </c>
      <c r="S55" s="156">
        <v>20</v>
      </c>
      <c r="T55" s="158">
        <f t="shared" si="10"/>
        <v>41.2</v>
      </c>
      <c r="U55" s="156">
        <v>20</v>
      </c>
      <c r="V55" s="158">
        <f t="shared" si="13"/>
        <v>41.2</v>
      </c>
      <c r="W55" s="156">
        <v>10</v>
      </c>
      <c r="X55" s="158">
        <f t="shared" si="12"/>
        <v>20.6</v>
      </c>
      <c r="Y55" s="156">
        <v>10</v>
      </c>
      <c r="Z55" s="158">
        <f t="shared" si="14"/>
        <v>20.6</v>
      </c>
      <c r="AA55" s="156"/>
      <c r="AB55" s="158"/>
      <c r="AC55" s="156">
        <v>5</v>
      </c>
      <c r="AD55" s="158">
        <f t="shared" si="15"/>
        <v>10.3</v>
      </c>
      <c r="AE55" s="156">
        <v>100</v>
      </c>
      <c r="AF55" s="158">
        <f t="shared" si="7"/>
        <v>206</v>
      </c>
      <c r="AG55" s="156">
        <v>10</v>
      </c>
      <c r="AH55" s="158">
        <f t="shared" si="8"/>
        <v>20.6</v>
      </c>
      <c r="AI55" s="156">
        <f t="shared" si="5"/>
        <v>575</v>
      </c>
      <c r="AJ55" s="158">
        <f t="shared" si="0"/>
        <v>2832.5</v>
      </c>
    </row>
    <row r="56" spans="1:36" ht="18" customHeight="1" x14ac:dyDescent="0.2">
      <c r="A56" s="133">
        <v>48</v>
      </c>
      <c r="B56" s="151" t="s">
        <v>375</v>
      </c>
      <c r="C56" s="168" t="s">
        <v>325</v>
      </c>
      <c r="D56" s="166">
        <f t="shared" si="1"/>
        <v>5140</v>
      </c>
      <c r="E56" s="158">
        <v>10.92</v>
      </c>
      <c r="F56" s="158"/>
      <c r="G56" s="158"/>
      <c r="H56" s="149">
        <f t="shared" si="2"/>
        <v>10.92</v>
      </c>
      <c r="I56" s="156"/>
      <c r="J56" s="158"/>
      <c r="K56" s="156"/>
      <c r="L56" s="189"/>
      <c r="M56" s="190">
        <v>100</v>
      </c>
      <c r="N56" s="158">
        <f t="shared" si="3"/>
        <v>1092</v>
      </c>
      <c r="O56" s="166"/>
      <c r="P56" s="158"/>
      <c r="Q56" s="165">
        <v>5000</v>
      </c>
      <c r="R56" s="161">
        <f t="shared" si="4"/>
        <v>54600</v>
      </c>
      <c r="S56" s="156"/>
      <c r="T56" s="158"/>
      <c r="U56" s="156"/>
      <c r="V56" s="158"/>
      <c r="W56" s="156"/>
      <c r="X56" s="158"/>
      <c r="Y56" s="156"/>
      <c r="Z56" s="158"/>
      <c r="AA56" s="156"/>
      <c r="AB56" s="158"/>
      <c r="AC56" s="156"/>
      <c r="AD56" s="158"/>
      <c r="AE56" s="156">
        <v>40</v>
      </c>
      <c r="AF56" s="158">
        <f t="shared" si="7"/>
        <v>436.8</v>
      </c>
      <c r="AG56" s="156"/>
      <c r="AH56" s="158"/>
      <c r="AI56" s="156">
        <f t="shared" si="5"/>
        <v>0</v>
      </c>
      <c r="AJ56" s="158">
        <f t="shared" si="0"/>
        <v>56128.800000000003</v>
      </c>
    </row>
    <row r="57" spans="1:36" ht="18" customHeight="1" x14ac:dyDescent="0.2">
      <c r="A57" s="133">
        <v>49</v>
      </c>
      <c r="B57" s="151" t="s">
        <v>298</v>
      </c>
      <c r="C57" s="168" t="s">
        <v>325</v>
      </c>
      <c r="D57" s="166">
        <f t="shared" si="1"/>
        <v>5160</v>
      </c>
      <c r="E57" s="149">
        <v>5.64</v>
      </c>
      <c r="F57" s="149"/>
      <c r="G57" s="149"/>
      <c r="H57" s="149">
        <f t="shared" si="2"/>
        <v>5.64</v>
      </c>
      <c r="I57" s="156"/>
      <c r="J57" s="158"/>
      <c r="K57" s="156"/>
      <c r="L57" s="189"/>
      <c r="M57" s="190">
        <v>100</v>
      </c>
      <c r="N57" s="158">
        <f t="shared" si="3"/>
        <v>564</v>
      </c>
      <c r="O57" s="166"/>
      <c r="P57" s="158"/>
      <c r="Q57" s="165">
        <v>5000</v>
      </c>
      <c r="R57" s="161">
        <f t="shared" si="4"/>
        <v>28200</v>
      </c>
      <c r="S57" s="156"/>
      <c r="T57" s="158"/>
      <c r="U57" s="156"/>
      <c r="V57" s="158"/>
      <c r="W57" s="156"/>
      <c r="X57" s="158"/>
      <c r="Y57" s="156"/>
      <c r="Z57" s="158"/>
      <c r="AA57" s="156"/>
      <c r="AB57" s="158"/>
      <c r="AC57" s="156"/>
      <c r="AD57" s="158"/>
      <c r="AE57" s="156">
        <v>40</v>
      </c>
      <c r="AF57" s="158">
        <f t="shared" si="7"/>
        <v>225.6</v>
      </c>
      <c r="AG57" s="156">
        <v>20</v>
      </c>
      <c r="AH57" s="158">
        <f t="shared" si="8"/>
        <v>112.8</v>
      </c>
      <c r="AI57" s="156">
        <f t="shared" si="5"/>
        <v>20</v>
      </c>
      <c r="AJ57" s="158">
        <f t="shared" si="0"/>
        <v>29102.400000000001</v>
      </c>
    </row>
    <row r="58" spans="1:36" ht="18" customHeight="1" x14ac:dyDescent="0.2">
      <c r="A58" s="133">
        <v>50</v>
      </c>
      <c r="B58" s="151" t="s">
        <v>299</v>
      </c>
      <c r="C58" s="168" t="s">
        <v>325</v>
      </c>
      <c r="D58" s="166">
        <f t="shared" si="1"/>
        <v>5560</v>
      </c>
      <c r="E58" s="149">
        <v>1.38</v>
      </c>
      <c r="F58" s="149"/>
      <c r="G58" s="149"/>
      <c r="H58" s="149">
        <f t="shared" si="2"/>
        <v>1.38</v>
      </c>
      <c r="I58" s="156">
        <v>100</v>
      </c>
      <c r="J58" s="158">
        <f t="shared" si="9"/>
        <v>138</v>
      </c>
      <c r="K58" s="156">
        <v>5</v>
      </c>
      <c r="L58" s="189">
        <f t="shared" si="11"/>
        <v>6.9</v>
      </c>
      <c r="M58" s="190">
        <v>300</v>
      </c>
      <c r="N58" s="158">
        <f t="shared" si="3"/>
        <v>414</v>
      </c>
      <c r="O58" s="166"/>
      <c r="P58" s="158"/>
      <c r="Q58" s="165">
        <v>5000</v>
      </c>
      <c r="R58" s="161">
        <f t="shared" si="4"/>
        <v>6900</v>
      </c>
      <c r="S58" s="156">
        <v>50</v>
      </c>
      <c r="T58" s="158">
        <f t="shared" si="10"/>
        <v>69</v>
      </c>
      <c r="U58" s="156">
        <v>10</v>
      </c>
      <c r="V58" s="158">
        <f t="shared" si="13"/>
        <v>13.8</v>
      </c>
      <c r="W58" s="156">
        <v>5</v>
      </c>
      <c r="X58" s="158">
        <f t="shared" si="12"/>
        <v>6.9</v>
      </c>
      <c r="Y58" s="156">
        <v>20</v>
      </c>
      <c r="Z58" s="158">
        <f t="shared" si="14"/>
        <v>27.6</v>
      </c>
      <c r="AA58" s="156"/>
      <c r="AB58" s="158"/>
      <c r="AC58" s="156"/>
      <c r="AD58" s="158"/>
      <c r="AE58" s="156">
        <v>60</v>
      </c>
      <c r="AF58" s="158">
        <f t="shared" si="7"/>
        <v>82.8</v>
      </c>
      <c r="AG58" s="156">
        <v>10</v>
      </c>
      <c r="AH58" s="158">
        <f t="shared" si="8"/>
        <v>13.8</v>
      </c>
      <c r="AI58" s="156">
        <f t="shared" si="5"/>
        <v>200</v>
      </c>
      <c r="AJ58" s="158">
        <f t="shared" si="0"/>
        <v>7672.8</v>
      </c>
    </row>
    <row r="59" spans="1:36" ht="18" customHeight="1" x14ac:dyDescent="0.2">
      <c r="A59" s="133">
        <v>51</v>
      </c>
      <c r="B59" s="151" t="s">
        <v>300</v>
      </c>
      <c r="C59" s="168" t="s">
        <v>325</v>
      </c>
      <c r="D59" s="166">
        <f t="shared" si="1"/>
        <v>2122</v>
      </c>
      <c r="E59" s="149">
        <v>2.0499999999999998</v>
      </c>
      <c r="F59" s="149"/>
      <c r="G59" s="149"/>
      <c r="H59" s="149">
        <f t="shared" si="2"/>
        <v>2.0499999999999998</v>
      </c>
      <c r="I59" s="156"/>
      <c r="J59" s="158"/>
      <c r="K59" s="156"/>
      <c r="L59" s="189"/>
      <c r="M59" s="190">
        <v>100</v>
      </c>
      <c r="N59" s="158">
        <f t="shared" si="3"/>
        <v>205</v>
      </c>
      <c r="O59" s="166"/>
      <c r="P59" s="158"/>
      <c r="Q59" s="156">
        <v>2000</v>
      </c>
      <c r="R59" s="161">
        <f t="shared" si="4"/>
        <v>4100</v>
      </c>
      <c r="S59" s="156"/>
      <c r="T59" s="158"/>
      <c r="U59" s="156"/>
      <c r="V59" s="158"/>
      <c r="W59" s="156"/>
      <c r="X59" s="158"/>
      <c r="Y59" s="156"/>
      <c r="Z59" s="158"/>
      <c r="AA59" s="156"/>
      <c r="AB59" s="158"/>
      <c r="AC59" s="156"/>
      <c r="AD59" s="158"/>
      <c r="AE59" s="156">
        <v>20</v>
      </c>
      <c r="AF59" s="158">
        <f t="shared" si="7"/>
        <v>41</v>
      </c>
      <c r="AG59" s="156">
        <v>2</v>
      </c>
      <c r="AH59" s="158">
        <f t="shared" si="8"/>
        <v>4.0999999999999996</v>
      </c>
      <c r="AI59" s="156">
        <f t="shared" si="5"/>
        <v>2</v>
      </c>
      <c r="AJ59" s="158">
        <f t="shared" si="0"/>
        <v>4350.1000000000004</v>
      </c>
    </row>
    <row r="60" spans="1:36" ht="18" customHeight="1" x14ac:dyDescent="0.2">
      <c r="A60" s="133">
        <v>52</v>
      </c>
      <c r="B60" s="151" t="s">
        <v>301</v>
      </c>
      <c r="C60" s="168" t="s">
        <v>325</v>
      </c>
      <c r="D60" s="166">
        <f t="shared" si="1"/>
        <v>2600</v>
      </c>
      <c r="E60" s="149">
        <v>1.1200000000000001</v>
      </c>
      <c r="F60" s="149"/>
      <c r="G60" s="149"/>
      <c r="H60" s="149">
        <f t="shared" si="2"/>
        <v>1.1200000000000001</v>
      </c>
      <c r="I60" s="156">
        <v>100</v>
      </c>
      <c r="J60" s="158">
        <f t="shared" si="9"/>
        <v>112</v>
      </c>
      <c r="K60" s="156"/>
      <c r="L60" s="189"/>
      <c r="M60" s="190">
        <v>300</v>
      </c>
      <c r="N60" s="158">
        <f t="shared" si="3"/>
        <v>336</v>
      </c>
      <c r="O60" s="166">
        <v>10</v>
      </c>
      <c r="P60" s="158">
        <f t="shared" si="16"/>
        <v>11.2</v>
      </c>
      <c r="Q60" s="165">
        <v>2000</v>
      </c>
      <c r="R60" s="161">
        <f t="shared" si="4"/>
        <v>2240</v>
      </c>
      <c r="S60" s="156">
        <v>50</v>
      </c>
      <c r="T60" s="158">
        <f t="shared" si="10"/>
        <v>56</v>
      </c>
      <c r="U60" s="156">
        <v>20</v>
      </c>
      <c r="V60" s="158">
        <f t="shared" si="13"/>
        <v>22.4</v>
      </c>
      <c r="W60" s="156"/>
      <c r="X60" s="158"/>
      <c r="Y60" s="156">
        <v>10</v>
      </c>
      <c r="Z60" s="158">
        <f t="shared" si="14"/>
        <v>11.2</v>
      </c>
      <c r="AA60" s="156"/>
      <c r="AB60" s="158"/>
      <c r="AC60" s="156"/>
      <c r="AD60" s="158"/>
      <c r="AE60" s="156">
        <v>100</v>
      </c>
      <c r="AF60" s="158">
        <f t="shared" si="7"/>
        <v>112</v>
      </c>
      <c r="AG60" s="156">
        <v>10</v>
      </c>
      <c r="AH60" s="158">
        <f t="shared" si="8"/>
        <v>11.2</v>
      </c>
      <c r="AI60" s="156">
        <f t="shared" si="5"/>
        <v>200</v>
      </c>
      <c r="AJ60" s="158">
        <f t="shared" si="0"/>
        <v>2912</v>
      </c>
    </row>
    <row r="61" spans="1:36" ht="18" customHeight="1" x14ac:dyDescent="0.2">
      <c r="A61" s="133">
        <v>53</v>
      </c>
      <c r="B61" s="150" t="s">
        <v>302</v>
      </c>
      <c r="C61" s="168" t="s">
        <v>325</v>
      </c>
      <c r="D61" s="166">
        <f t="shared" si="1"/>
        <v>1035</v>
      </c>
      <c r="E61" s="149">
        <v>1.2</v>
      </c>
      <c r="F61" s="149"/>
      <c r="G61" s="149"/>
      <c r="H61" s="149">
        <f t="shared" si="2"/>
        <v>1.2</v>
      </c>
      <c r="I61" s="156">
        <v>50</v>
      </c>
      <c r="J61" s="158">
        <f t="shared" si="9"/>
        <v>60</v>
      </c>
      <c r="K61" s="156"/>
      <c r="L61" s="189"/>
      <c r="M61" s="190">
        <v>200</v>
      </c>
      <c r="N61" s="158">
        <f t="shared" si="3"/>
        <v>240</v>
      </c>
      <c r="O61" s="166">
        <v>20</v>
      </c>
      <c r="P61" s="158">
        <f t="shared" si="16"/>
        <v>24</v>
      </c>
      <c r="Q61" s="156">
        <v>600</v>
      </c>
      <c r="R61" s="161">
        <f t="shared" si="4"/>
        <v>720</v>
      </c>
      <c r="S61" s="156">
        <v>50</v>
      </c>
      <c r="T61" s="158">
        <f t="shared" si="10"/>
        <v>60</v>
      </c>
      <c r="U61" s="156"/>
      <c r="V61" s="158"/>
      <c r="W61" s="156"/>
      <c r="X61" s="158"/>
      <c r="Y61" s="156"/>
      <c r="Z61" s="158"/>
      <c r="AA61" s="156">
        <v>10</v>
      </c>
      <c r="AB61" s="158">
        <f t="shared" si="6"/>
        <v>12</v>
      </c>
      <c r="AC61" s="194"/>
      <c r="AD61" s="158"/>
      <c r="AE61" s="156">
        <v>100</v>
      </c>
      <c r="AF61" s="158">
        <f t="shared" si="7"/>
        <v>120</v>
      </c>
      <c r="AG61" s="156">
        <v>5</v>
      </c>
      <c r="AH61" s="158">
        <f t="shared" si="8"/>
        <v>6</v>
      </c>
      <c r="AI61" s="156">
        <f t="shared" si="5"/>
        <v>135</v>
      </c>
      <c r="AJ61" s="158">
        <f t="shared" si="0"/>
        <v>1242</v>
      </c>
    </row>
    <row r="62" spans="1:36" ht="18" customHeight="1" x14ac:dyDescent="0.2">
      <c r="A62" s="133">
        <v>54</v>
      </c>
      <c r="B62" s="150" t="s">
        <v>303</v>
      </c>
      <c r="C62" s="168" t="s">
        <v>325</v>
      </c>
      <c r="D62" s="166">
        <f t="shared" si="1"/>
        <v>710</v>
      </c>
      <c r="E62" s="149">
        <v>3.67</v>
      </c>
      <c r="F62" s="149"/>
      <c r="G62" s="149"/>
      <c r="H62" s="149">
        <f t="shared" si="2"/>
        <v>3.67</v>
      </c>
      <c r="I62" s="156">
        <v>150</v>
      </c>
      <c r="J62" s="158">
        <f t="shared" si="9"/>
        <v>550.5</v>
      </c>
      <c r="K62" s="156">
        <v>10</v>
      </c>
      <c r="L62" s="189">
        <f t="shared" si="11"/>
        <v>36.700000000000003</v>
      </c>
      <c r="M62" s="190">
        <v>100</v>
      </c>
      <c r="N62" s="158">
        <f t="shared" si="3"/>
        <v>367</v>
      </c>
      <c r="O62" s="166"/>
      <c r="P62" s="158"/>
      <c r="Q62" s="165">
        <v>300</v>
      </c>
      <c r="R62" s="161">
        <f t="shared" si="4"/>
        <v>1101</v>
      </c>
      <c r="S62" s="156">
        <v>50</v>
      </c>
      <c r="T62" s="158">
        <f t="shared" si="10"/>
        <v>183.5</v>
      </c>
      <c r="U62" s="156">
        <v>20</v>
      </c>
      <c r="V62" s="158">
        <f t="shared" si="13"/>
        <v>73.400000000000006</v>
      </c>
      <c r="W62" s="156"/>
      <c r="X62" s="158"/>
      <c r="Y62" s="156"/>
      <c r="Z62" s="158"/>
      <c r="AA62" s="156">
        <v>10</v>
      </c>
      <c r="AB62" s="158">
        <f t="shared" si="6"/>
        <v>36.700000000000003</v>
      </c>
      <c r="AC62" s="156">
        <v>10</v>
      </c>
      <c r="AD62" s="158">
        <f t="shared" si="15"/>
        <v>36.700000000000003</v>
      </c>
      <c r="AE62" s="156">
        <v>50</v>
      </c>
      <c r="AF62" s="158">
        <f t="shared" si="7"/>
        <v>183.5</v>
      </c>
      <c r="AG62" s="156">
        <v>10</v>
      </c>
      <c r="AH62" s="158">
        <f t="shared" si="8"/>
        <v>36.700000000000003</v>
      </c>
      <c r="AI62" s="156">
        <f t="shared" si="5"/>
        <v>260</v>
      </c>
      <c r="AJ62" s="158">
        <f t="shared" si="0"/>
        <v>2605.6999999999998</v>
      </c>
    </row>
    <row r="63" spans="1:36" ht="18" customHeight="1" x14ac:dyDescent="0.2">
      <c r="A63" s="133">
        <v>55</v>
      </c>
      <c r="B63" s="151" t="s">
        <v>376</v>
      </c>
      <c r="C63" s="168" t="s">
        <v>325</v>
      </c>
      <c r="D63" s="166">
        <f t="shared" si="1"/>
        <v>120</v>
      </c>
      <c r="E63" s="149">
        <v>1.43</v>
      </c>
      <c r="F63" s="149"/>
      <c r="G63" s="149"/>
      <c r="H63" s="149">
        <f t="shared" si="2"/>
        <v>1.43</v>
      </c>
      <c r="I63" s="156"/>
      <c r="J63" s="158"/>
      <c r="K63" s="156"/>
      <c r="L63" s="189"/>
      <c r="M63" s="190">
        <v>20</v>
      </c>
      <c r="N63" s="158">
        <f t="shared" si="3"/>
        <v>28.6</v>
      </c>
      <c r="O63" s="166"/>
      <c r="P63" s="158"/>
      <c r="Q63" s="165">
        <v>50</v>
      </c>
      <c r="R63" s="161">
        <f t="shared" si="4"/>
        <v>71.5</v>
      </c>
      <c r="S63" s="156"/>
      <c r="T63" s="158"/>
      <c r="U63" s="156"/>
      <c r="V63" s="158"/>
      <c r="W63" s="156"/>
      <c r="X63" s="158"/>
      <c r="Y63" s="156"/>
      <c r="Z63" s="158"/>
      <c r="AA63" s="156"/>
      <c r="AB63" s="158"/>
      <c r="AC63" s="156"/>
      <c r="AD63" s="158"/>
      <c r="AE63" s="156">
        <v>50</v>
      </c>
      <c r="AF63" s="158">
        <f t="shared" si="7"/>
        <v>71.5</v>
      </c>
      <c r="AG63" s="156"/>
      <c r="AH63" s="158"/>
      <c r="AI63" s="156">
        <f t="shared" si="5"/>
        <v>0</v>
      </c>
      <c r="AJ63" s="158">
        <f t="shared" si="0"/>
        <v>171.6</v>
      </c>
    </row>
    <row r="64" spans="1:36" ht="18" customHeight="1" x14ac:dyDescent="0.2">
      <c r="A64" s="133">
        <v>56</v>
      </c>
      <c r="B64" s="151" t="s">
        <v>126</v>
      </c>
      <c r="C64" s="168" t="s">
        <v>325</v>
      </c>
      <c r="D64" s="166">
        <f t="shared" si="1"/>
        <v>6640</v>
      </c>
      <c r="E64" s="149">
        <v>0.17</v>
      </c>
      <c r="F64" s="149"/>
      <c r="G64" s="149"/>
      <c r="H64" s="149">
        <f t="shared" si="2"/>
        <v>0.17</v>
      </c>
      <c r="I64" s="195">
        <v>100</v>
      </c>
      <c r="J64" s="158">
        <f t="shared" si="9"/>
        <v>17</v>
      </c>
      <c r="K64" s="195">
        <v>20</v>
      </c>
      <c r="L64" s="189">
        <f t="shared" si="11"/>
        <v>3.4</v>
      </c>
      <c r="M64" s="196">
        <v>2000</v>
      </c>
      <c r="N64" s="158">
        <f t="shared" si="3"/>
        <v>340</v>
      </c>
      <c r="O64" s="166">
        <v>500</v>
      </c>
      <c r="P64" s="158">
        <f t="shared" si="16"/>
        <v>85</v>
      </c>
      <c r="Q64" s="156">
        <v>2000</v>
      </c>
      <c r="R64" s="161">
        <f t="shared" si="4"/>
        <v>340</v>
      </c>
      <c r="S64" s="156">
        <v>100</v>
      </c>
      <c r="T64" s="158">
        <f t="shared" si="10"/>
        <v>17</v>
      </c>
      <c r="U64" s="195"/>
      <c r="V64" s="158"/>
      <c r="W64" s="156">
        <v>20</v>
      </c>
      <c r="X64" s="158">
        <f t="shared" si="12"/>
        <v>3.4</v>
      </c>
      <c r="Y64" s="156">
        <v>800</v>
      </c>
      <c r="Z64" s="158">
        <f t="shared" si="14"/>
        <v>136</v>
      </c>
      <c r="AA64" s="156"/>
      <c r="AB64" s="158"/>
      <c r="AC64" s="156"/>
      <c r="AD64" s="158"/>
      <c r="AE64" s="156">
        <v>1000</v>
      </c>
      <c r="AF64" s="158">
        <f t="shared" si="7"/>
        <v>170</v>
      </c>
      <c r="AG64" s="156">
        <v>100</v>
      </c>
      <c r="AH64" s="158">
        <f t="shared" si="8"/>
        <v>17</v>
      </c>
      <c r="AI64" s="156">
        <f t="shared" si="5"/>
        <v>1640</v>
      </c>
      <c r="AJ64" s="158">
        <f t="shared" si="0"/>
        <v>1128.8</v>
      </c>
    </row>
    <row r="65" spans="1:36" ht="18" customHeight="1" x14ac:dyDescent="0.2">
      <c r="A65" s="133">
        <v>57</v>
      </c>
      <c r="B65" s="151" t="s">
        <v>469</v>
      </c>
      <c r="C65" s="168" t="s">
        <v>325</v>
      </c>
      <c r="D65" s="166">
        <f t="shared" si="1"/>
        <v>5230</v>
      </c>
      <c r="E65" s="149">
        <v>0.33</v>
      </c>
      <c r="F65" s="149"/>
      <c r="G65" s="149"/>
      <c r="H65" s="149">
        <f t="shared" si="2"/>
        <v>0.33</v>
      </c>
      <c r="I65" s="156">
        <v>100</v>
      </c>
      <c r="J65" s="158">
        <f t="shared" si="9"/>
        <v>33</v>
      </c>
      <c r="K65" s="156"/>
      <c r="L65" s="189"/>
      <c r="M65" s="190">
        <v>2000</v>
      </c>
      <c r="N65" s="158">
        <f t="shared" si="3"/>
        <v>660</v>
      </c>
      <c r="O65" s="166"/>
      <c r="P65" s="158"/>
      <c r="Q65" s="165">
        <v>2000</v>
      </c>
      <c r="R65" s="161">
        <f t="shared" si="4"/>
        <v>660</v>
      </c>
      <c r="S65" s="156"/>
      <c r="T65" s="158"/>
      <c r="U65" s="156"/>
      <c r="V65" s="158"/>
      <c r="W65" s="156"/>
      <c r="X65" s="158"/>
      <c r="Y65" s="156">
        <v>100</v>
      </c>
      <c r="Z65" s="158">
        <f t="shared" si="14"/>
        <v>33</v>
      </c>
      <c r="AA65" s="156"/>
      <c r="AB65" s="158"/>
      <c r="AC65" s="156"/>
      <c r="AD65" s="158"/>
      <c r="AE65" s="156">
        <v>1000</v>
      </c>
      <c r="AF65" s="158">
        <f t="shared" si="7"/>
        <v>330</v>
      </c>
      <c r="AG65" s="156">
        <v>30</v>
      </c>
      <c r="AH65" s="158">
        <f t="shared" si="8"/>
        <v>9.9</v>
      </c>
      <c r="AI65" s="156">
        <f t="shared" si="5"/>
        <v>230</v>
      </c>
      <c r="AJ65" s="158">
        <f t="shared" si="0"/>
        <v>1725.9</v>
      </c>
    </row>
    <row r="66" spans="1:36" ht="18" customHeight="1" x14ac:dyDescent="0.2">
      <c r="A66" s="133">
        <v>58</v>
      </c>
      <c r="B66" s="151" t="s">
        <v>304</v>
      </c>
      <c r="C66" s="168" t="s">
        <v>325</v>
      </c>
      <c r="D66" s="166">
        <f t="shared" si="1"/>
        <v>1277</v>
      </c>
      <c r="E66" s="149">
        <v>2.5099999999999998</v>
      </c>
      <c r="F66" s="149"/>
      <c r="G66" s="149"/>
      <c r="H66" s="149">
        <f t="shared" si="2"/>
        <v>2.5099999999999998</v>
      </c>
      <c r="I66" s="156">
        <v>100</v>
      </c>
      <c r="J66" s="158">
        <f t="shared" si="9"/>
        <v>251</v>
      </c>
      <c r="K66" s="156">
        <v>2</v>
      </c>
      <c r="L66" s="189">
        <f t="shared" si="11"/>
        <v>5.0199999999999996</v>
      </c>
      <c r="M66" s="190">
        <v>40</v>
      </c>
      <c r="N66" s="158">
        <f t="shared" si="3"/>
        <v>100.4</v>
      </c>
      <c r="O66" s="166">
        <v>5</v>
      </c>
      <c r="P66" s="158">
        <f t="shared" si="16"/>
        <v>12.55</v>
      </c>
      <c r="Q66" s="156">
        <v>1000</v>
      </c>
      <c r="R66" s="161">
        <f t="shared" si="4"/>
        <v>2510</v>
      </c>
      <c r="S66" s="156">
        <v>20</v>
      </c>
      <c r="T66" s="158">
        <f t="shared" si="10"/>
        <v>50.2</v>
      </c>
      <c r="U66" s="156"/>
      <c r="V66" s="158"/>
      <c r="W66" s="156"/>
      <c r="X66" s="158"/>
      <c r="Y66" s="156"/>
      <c r="Z66" s="158"/>
      <c r="AA66" s="156"/>
      <c r="AB66" s="158"/>
      <c r="AC66" s="156">
        <v>5</v>
      </c>
      <c r="AD66" s="158">
        <f t="shared" si="15"/>
        <v>12.55</v>
      </c>
      <c r="AE66" s="156">
        <v>100</v>
      </c>
      <c r="AF66" s="158">
        <f t="shared" si="7"/>
        <v>251</v>
      </c>
      <c r="AG66" s="156">
        <v>5</v>
      </c>
      <c r="AH66" s="158">
        <f t="shared" si="8"/>
        <v>12.55</v>
      </c>
      <c r="AI66" s="156">
        <f t="shared" si="5"/>
        <v>137</v>
      </c>
      <c r="AJ66" s="158">
        <f t="shared" si="0"/>
        <v>3205.27</v>
      </c>
    </row>
    <row r="67" spans="1:36" ht="18" customHeight="1" x14ac:dyDescent="0.2">
      <c r="A67" s="133">
        <v>59</v>
      </c>
      <c r="B67" s="150" t="s">
        <v>305</v>
      </c>
      <c r="C67" s="168" t="s">
        <v>325</v>
      </c>
      <c r="D67" s="166">
        <f t="shared" si="1"/>
        <v>1220</v>
      </c>
      <c r="E67" s="149">
        <v>1.33</v>
      </c>
      <c r="F67" s="149"/>
      <c r="G67" s="149"/>
      <c r="H67" s="149">
        <f t="shared" si="2"/>
        <v>1.33</v>
      </c>
      <c r="I67" s="156">
        <v>50</v>
      </c>
      <c r="J67" s="158">
        <f t="shared" si="9"/>
        <v>66.5</v>
      </c>
      <c r="K67" s="156"/>
      <c r="L67" s="189"/>
      <c r="M67" s="190">
        <v>40</v>
      </c>
      <c r="N67" s="158">
        <f t="shared" si="3"/>
        <v>53.2</v>
      </c>
      <c r="O67" s="166"/>
      <c r="P67" s="158"/>
      <c r="Q67" s="156">
        <v>1000</v>
      </c>
      <c r="R67" s="161">
        <f t="shared" si="4"/>
        <v>1330</v>
      </c>
      <c r="S67" s="156">
        <v>20</v>
      </c>
      <c r="T67" s="158">
        <f t="shared" si="10"/>
        <v>26.6</v>
      </c>
      <c r="U67" s="156"/>
      <c r="V67" s="158"/>
      <c r="W67" s="156"/>
      <c r="X67" s="158"/>
      <c r="Y67" s="156">
        <v>5</v>
      </c>
      <c r="Z67" s="158">
        <f t="shared" si="14"/>
        <v>6.65</v>
      </c>
      <c r="AA67" s="156"/>
      <c r="AB67" s="158"/>
      <c r="AC67" s="156">
        <v>5</v>
      </c>
      <c r="AD67" s="158">
        <f t="shared" si="15"/>
        <v>6.65</v>
      </c>
      <c r="AE67" s="156">
        <v>100</v>
      </c>
      <c r="AF67" s="158">
        <f t="shared" si="7"/>
        <v>133</v>
      </c>
      <c r="AG67" s="156"/>
      <c r="AH67" s="158"/>
      <c r="AI67" s="156">
        <f t="shared" si="5"/>
        <v>80</v>
      </c>
      <c r="AJ67" s="158">
        <f t="shared" si="0"/>
        <v>1622.6</v>
      </c>
    </row>
    <row r="68" spans="1:36" ht="18" customHeight="1" x14ac:dyDescent="0.2">
      <c r="A68" s="133">
        <v>60</v>
      </c>
      <c r="B68" s="151" t="s">
        <v>478</v>
      </c>
      <c r="C68" s="168" t="s">
        <v>325</v>
      </c>
      <c r="D68" s="166">
        <f t="shared" si="1"/>
        <v>300</v>
      </c>
      <c r="E68" s="149">
        <v>5.47</v>
      </c>
      <c r="F68" s="149"/>
      <c r="G68" s="149"/>
      <c r="H68" s="149">
        <f t="shared" si="2"/>
        <v>5.47</v>
      </c>
      <c r="I68" s="156"/>
      <c r="J68" s="158"/>
      <c r="K68" s="156"/>
      <c r="L68" s="189"/>
      <c r="M68" s="190">
        <v>200</v>
      </c>
      <c r="N68" s="158">
        <f t="shared" si="3"/>
        <v>1094</v>
      </c>
      <c r="O68" s="166"/>
      <c r="P68" s="158"/>
      <c r="Q68" s="156">
        <v>100</v>
      </c>
      <c r="R68" s="161">
        <f t="shared" si="4"/>
        <v>547</v>
      </c>
      <c r="S68" s="156"/>
      <c r="T68" s="158"/>
      <c r="U68" s="156"/>
      <c r="V68" s="158"/>
      <c r="W68" s="156"/>
      <c r="X68" s="158"/>
      <c r="Y68" s="156"/>
      <c r="Z68" s="158"/>
      <c r="AA68" s="156"/>
      <c r="AB68" s="158"/>
      <c r="AC68" s="156"/>
      <c r="AD68" s="158"/>
      <c r="AE68" s="156"/>
      <c r="AF68" s="158"/>
      <c r="AG68" s="156"/>
      <c r="AH68" s="158"/>
      <c r="AI68" s="156">
        <f t="shared" si="5"/>
        <v>0</v>
      </c>
      <c r="AJ68" s="158">
        <f t="shared" si="0"/>
        <v>1641</v>
      </c>
    </row>
    <row r="69" spans="1:36" ht="18" customHeight="1" x14ac:dyDescent="0.2">
      <c r="A69" s="133">
        <v>61</v>
      </c>
      <c r="B69" s="151" t="s">
        <v>377</v>
      </c>
      <c r="C69" s="168" t="s">
        <v>326</v>
      </c>
      <c r="D69" s="166">
        <f t="shared" si="1"/>
        <v>575</v>
      </c>
      <c r="E69" s="149">
        <v>14.28</v>
      </c>
      <c r="F69" s="149"/>
      <c r="G69" s="149"/>
      <c r="H69" s="149">
        <f t="shared" si="2"/>
        <v>14.28</v>
      </c>
      <c r="I69" s="156">
        <v>50</v>
      </c>
      <c r="J69" s="158">
        <f t="shared" si="9"/>
        <v>714</v>
      </c>
      <c r="K69" s="156"/>
      <c r="L69" s="189"/>
      <c r="M69" s="190">
        <v>10</v>
      </c>
      <c r="N69" s="158">
        <f t="shared" si="3"/>
        <v>142.80000000000001</v>
      </c>
      <c r="O69" s="166">
        <v>5</v>
      </c>
      <c r="P69" s="158">
        <f t="shared" si="16"/>
        <v>71.400000000000006</v>
      </c>
      <c r="Q69" s="156">
        <v>10</v>
      </c>
      <c r="R69" s="161">
        <f t="shared" si="4"/>
        <v>142.80000000000001</v>
      </c>
      <c r="S69" s="156"/>
      <c r="T69" s="158"/>
      <c r="U69" s="156"/>
      <c r="V69" s="158"/>
      <c r="W69" s="156"/>
      <c r="X69" s="158"/>
      <c r="Y69" s="156"/>
      <c r="Z69" s="158"/>
      <c r="AA69" s="156"/>
      <c r="AB69" s="158"/>
      <c r="AC69" s="156"/>
      <c r="AD69" s="158"/>
      <c r="AE69" s="156">
        <v>500</v>
      </c>
      <c r="AF69" s="158">
        <f t="shared" si="7"/>
        <v>7140</v>
      </c>
      <c r="AG69" s="156"/>
      <c r="AH69" s="158"/>
      <c r="AI69" s="156">
        <f t="shared" si="5"/>
        <v>55</v>
      </c>
      <c r="AJ69" s="158">
        <f t="shared" si="0"/>
        <v>8211</v>
      </c>
    </row>
    <row r="70" spans="1:36" ht="18" customHeight="1" x14ac:dyDescent="0.2">
      <c r="A70" s="133">
        <v>62</v>
      </c>
      <c r="B70" s="151" t="s">
        <v>378</v>
      </c>
      <c r="C70" s="168" t="s">
        <v>326</v>
      </c>
      <c r="D70" s="166">
        <f t="shared" si="1"/>
        <v>277</v>
      </c>
      <c r="E70" s="149">
        <v>28.01</v>
      </c>
      <c r="F70" s="149"/>
      <c r="G70" s="149"/>
      <c r="H70" s="149">
        <f t="shared" si="2"/>
        <v>28.01</v>
      </c>
      <c r="I70" s="156">
        <v>50</v>
      </c>
      <c r="J70" s="158">
        <f t="shared" si="9"/>
        <v>1400.5</v>
      </c>
      <c r="K70" s="156"/>
      <c r="L70" s="189"/>
      <c r="M70" s="190">
        <v>10</v>
      </c>
      <c r="N70" s="158">
        <f t="shared" si="3"/>
        <v>280.10000000000002</v>
      </c>
      <c r="O70" s="166">
        <v>5</v>
      </c>
      <c r="P70" s="158">
        <f t="shared" si="16"/>
        <v>140.05000000000001</v>
      </c>
      <c r="Q70" s="156">
        <v>10</v>
      </c>
      <c r="R70" s="161">
        <f t="shared" si="4"/>
        <v>280.10000000000002</v>
      </c>
      <c r="S70" s="156"/>
      <c r="T70" s="158"/>
      <c r="U70" s="156"/>
      <c r="V70" s="158"/>
      <c r="W70" s="156"/>
      <c r="X70" s="158"/>
      <c r="Y70" s="156"/>
      <c r="Z70" s="158"/>
      <c r="AA70" s="156"/>
      <c r="AB70" s="158"/>
      <c r="AC70" s="156"/>
      <c r="AD70" s="158"/>
      <c r="AE70" s="156">
        <v>200</v>
      </c>
      <c r="AF70" s="158">
        <f t="shared" si="7"/>
        <v>5602</v>
      </c>
      <c r="AG70" s="156">
        <v>2</v>
      </c>
      <c r="AH70" s="158">
        <f t="shared" si="8"/>
        <v>56.02</v>
      </c>
      <c r="AI70" s="156">
        <f t="shared" si="5"/>
        <v>57</v>
      </c>
      <c r="AJ70" s="158">
        <f t="shared" si="0"/>
        <v>7758.77</v>
      </c>
    </row>
    <row r="71" spans="1:36" ht="18" customHeight="1" x14ac:dyDescent="0.2">
      <c r="A71" s="133">
        <v>63</v>
      </c>
      <c r="B71" s="151" t="s">
        <v>306</v>
      </c>
      <c r="C71" s="168" t="s">
        <v>325</v>
      </c>
      <c r="D71" s="166">
        <f t="shared" si="1"/>
        <v>633</v>
      </c>
      <c r="E71" s="149">
        <v>1.0900000000000001</v>
      </c>
      <c r="F71" s="149"/>
      <c r="G71" s="149"/>
      <c r="H71" s="149">
        <f t="shared" si="2"/>
        <v>1.0900000000000001</v>
      </c>
      <c r="I71" s="156">
        <v>100</v>
      </c>
      <c r="J71" s="158">
        <f t="shared" si="9"/>
        <v>109</v>
      </c>
      <c r="K71" s="156">
        <v>5</v>
      </c>
      <c r="L71" s="189">
        <f t="shared" si="11"/>
        <v>5.45</v>
      </c>
      <c r="M71" s="190">
        <v>100</v>
      </c>
      <c r="N71" s="158">
        <f t="shared" si="3"/>
        <v>109</v>
      </c>
      <c r="O71" s="166">
        <v>5</v>
      </c>
      <c r="P71" s="158">
        <f t="shared" si="16"/>
        <v>5.45</v>
      </c>
      <c r="Q71" s="156">
        <v>300</v>
      </c>
      <c r="R71" s="161">
        <f t="shared" si="4"/>
        <v>327</v>
      </c>
      <c r="S71" s="156">
        <v>50</v>
      </c>
      <c r="T71" s="158">
        <f t="shared" si="10"/>
        <v>54.5</v>
      </c>
      <c r="U71" s="156">
        <v>10</v>
      </c>
      <c r="V71" s="158">
        <f t="shared" si="13"/>
        <v>10.9</v>
      </c>
      <c r="W71" s="156"/>
      <c r="X71" s="158"/>
      <c r="Y71" s="156">
        <v>5</v>
      </c>
      <c r="Z71" s="158">
        <f t="shared" si="14"/>
        <v>5.45</v>
      </c>
      <c r="AA71" s="156"/>
      <c r="AB71" s="158"/>
      <c r="AC71" s="156">
        <v>2</v>
      </c>
      <c r="AD71" s="158">
        <f t="shared" si="15"/>
        <v>2.1800000000000002</v>
      </c>
      <c r="AE71" s="156">
        <v>50</v>
      </c>
      <c r="AF71" s="158">
        <f t="shared" si="7"/>
        <v>54.5</v>
      </c>
      <c r="AG71" s="156">
        <v>6</v>
      </c>
      <c r="AH71" s="158">
        <f t="shared" si="8"/>
        <v>6.54</v>
      </c>
      <c r="AI71" s="156">
        <f t="shared" si="5"/>
        <v>183</v>
      </c>
      <c r="AJ71" s="158">
        <f t="shared" si="0"/>
        <v>689.97</v>
      </c>
    </row>
    <row r="72" spans="1:36" ht="18" customHeight="1" x14ac:dyDescent="0.2">
      <c r="A72" s="133">
        <v>64</v>
      </c>
      <c r="B72" s="151" t="s">
        <v>48</v>
      </c>
      <c r="C72" s="168" t="s">
        <v>325</v>
      </c>
      <c r="D72" s="166">
        <f t="shared" si="1"/>
        <v>40</v>
      </c>
      <c r="E72" s="149">
        <v>58.7</v>
      </c>
      <c r="F72" s="149"/>
      <c r="G72" s="149"/>
      <c r="H72" s="149">
        <f t="shared" si="2"/>
        <v>58.7</v>
      </c>
      <c r="I72" s="156"/>
      <c r="J72" s="158"/>
      <c r="K72" s="156"/>
      <c r="L72" s="189"/>
      <c r="M72" s="190">
        <v>15</v>
      </c>
      <c r="N72" s="158">
        <f t="shared" si="3"/>
        <v>880.5</v>
      </c>
      <c r="O72" s="166"/>
      <c r="P72" s="158"/>
      <c r="Q72" s="156"/>
      <c r="R72" s="161"/>
      <c r="S72" s="156"/>
      <c r="T72" s="158"/>
      <c r="U72" s="156"/>
      <c r="V72" s="158"/>
      <c r="W72" s="156"/>
      <c r="X72" s="158"/>
      <c r="Y72" s="156"/>
      <c r="Z72" s="158"/>
      <c r="AA72" s="156"/>
      <c r="AB72" s="158"/>
      <c r="AC72" s="156"/>
      <c r="AD72" s="158"/>
      <c r="AE72" s="156">
        <v>20</v>
      </c>
      <c r="AF72" s="158">
        <f t="shared" si="7"/>
        <v>1174</v>
      </c>
      <c r="AG72" s="156">
        <v>5</v>
      </c>
      <c r="AH72" s="158">
        <f t="shared" si="8"/>
        <v>293.5</v>
      </c>
      <c r="AI72" s="156">
        <f t="shared" si="5"/>
        <v>5</v>
      </c>
      <c r="AJ72" s="158">
        <f t="shared" si="0"/>
        <v>2348</v>
      </c>
    </row>
    <row r="73" spans="1:36" ht="18" customHeight="1" x14ac:dyDescent="0.2">
      <c r="A73" s="133">
        <v>65</v>
      </c>
      <c r="B73" s="150" t="s">
        <v>307</v>
      </c>
      <c r="C73" s="168" t="s">
        <v>325</v>
      </c>
      <c r="D73" s="166">
        <f t="shared" si="1"/>
        <v>70</v>
      </c>
      <c r="E73" s="149">
        <v>5.58</v>
      </c>
      <c r="F73" s="149"/>
      <c r="G73" s="149"/>
      <c r="H73" s="149">
        <f t="shared" si="2"/>
        <v>5.58</v>
      </c>
      <c r="I73" s="156"/>
      <c r="J73" s="158"/>
      <c r="K73" s="156"/>
      <c r="L73" s="189"/>
      <c r="M73" s="190">
        <v>20</v>
      </c>
      <c r="N73" s="158">
        <f t="shared" si="3"/>
        <v>111.6</v>
      </c>
      <c r="O73" s="166"/>
      <c r="P73" s="158"/>
      <c r="Q73" s="156"/>
      <c r="R73" s="161"/>
      <c r="S73" s="156">
        <v>50</v>
      </c>
      <c r="T73" s="158">
        <f t="shared" si="10"/>
        <v>279</v>
      </c>
      <c r="U73" s="156"/>
      <c r="V73" s="158"/>
      <c r="W73" s="156"/>
      <c r="X73" s="158"/>
      <c r="Y73" s="156"/>
      <c r="Z73" s="158"/>
      <c r="AA73" s="156"/>
      <c r="AB73" s="158"/>
      <c r="AC73" s="156"/>
      <c r="AD73" s="158"/>
      <c r="AE73" s="156"/>
      <c r="AF73" s="158"/>
      <c r="AG73" s="156"/>
      <c r="AH73" s="158"/>
      <c r="AI73" s="156">
        <f t="shared" si="5"/>
        <v>50</v>
      </c>
      <c r="AJ73" s="158">
        <f t="shared" ref="AJ73:AJ136" si="17">D73*H73</f>
        <v>390.6</v>
      </c>
    </row>
    <row r="74" spans="1:36" ht="18" customHeight="1" x14ac:dyDescent="0.2">
      <c r="A74" s="133">
        <v>66</v>
      </c>
      <c r="B74" s="152" t="s">
        <v>379</v>
      </c>
      <c r="C74" s="168" t="s">
        <v>325</v>
      </c>
      <c r="D74" s="166">
        <f t="shared" ref="D74:D137" si="18">AI74+AE74+Q74+M74</f>
        <v>1570</v>
      </c>
      <c r="E74" s="149">
        <v>1.26</v>
      </c>
      <c r="F74" s="149"/>
      <c r="G74" s="149"/>
      <c r="H74" s="149">
        <f t="shared" ref="H74:H137" si="19">AVERAGE(E74,G74)</f>
        <v>1.26</v>
      </c>
      <c r="I74" s="156">
        <v>200</v>
      </c>
      <c r="J74" s="158">
        <f t="shared" ref="J74:J137" si="20">I74*H74</f>
        <v>252</v>
      </c>
      <c r="K74" s="156">
        <v>10</v>
      </c>
      <c r="L74" s="189">
        <f t="shared" si="11"/>
        <v>12.6</v>
      </c>
      <c r="M74" s="190">
        <v>150</v>
      </c>
      <c r="N74" s="158">
        <f t="shared" ref="N74:N137" si="21">M74*H74</f>
        <v>189</v>
      </c>
      <c r="O74" s="166">
        <v>20</v>
      </c>
      <c r="P74" s="158">
        <f t="shared" si="16"/>
        <v>25.2</v>
      </c>
      <c r="Q74" s="165">
        <v>800</v>
      </c>
      <c r="R74" s="161">
        <f t="shared" ref="R74:R137" si="22">Q74*H74</f>
        <v>1008</v>
      </c>
      <c r="S74" s="156">
        <v>50</v>
      </c>
      <c r="T74" s="158">
        <f t="shared" ref="T74:T133" si="23">S74*H74</f>
        <v>63</v>
      </c>
      <c r="U74" s="156">
        <v>10</v>
      </c>
      <c r="V74" s="158">
        <f t="shared" si="13"/>
        <v>12.6</v>
      </c>
      <c r="W74" s="156"/>
      <c r="X74" s="158"/>
      <c r="Y74" s="156">
        <v>20</v>
      </c>
      <c r="Z74" s="158">
        <f t="shared" si="14"/>
        <v>25.2</v>
      </c>
      <c r="AA74" s="156"/>
      <c r="AB74" s="158"/>
      <c r="AC74" s="156"/>
      <c r="AD74" s="158"/>
      <c r="AE74" s="156">
        <v>300</v>
      </c>
      <c r="AF74" s="158">
        <f t="shared" ref="AF74:AF137" si="24">AE74*H74</f>
        <v>378</v>
      </c>
      <c r="AG74" s="156">
        <v>10</v>
      </c>
      <c r="AH74" s="158">
        <f t="shared" ref="AH74:AH135" si="25">AG74*H74</f>
        <v>12.6</v>
      </c>
      <c r="AI74" s="156">
        <f t="shared" ref="AI74:AI137" si="26">AG74+AC74+AA74+Y74+W74+U74+S74+O74+K74+I74</f>
        <v>320</v>
      </c>
      <c r="AJ74" s="158">
        <f t="shared" si="17"/>
        <v>1978.2</v>
      </c>
    </row>
    <row r="75" spans="1:36" ht="18" customHeight="1" x14ac:dyDescent="0.2">
      <c r="A75" s="133">
        <v>67</v>
      </c>
      <c r="B75" s="150" t="s">
        <v>308</v>
      </c>
      <c r="C75" s="168" t="s">
        <v>325</v>
      </c>
      <c r="D75" s="166">
        <f t="shared" si="18"/>
        <v>1476</v>
      </c>
      <c r="E75" s="149">
        <v>3.72</v>
      </c>
      <c r="F75" s="149"/>
      <c r="G75" s="149"/>
      <c r="H75" s="149">
        <f t="shared" si="19"/>
        <v>3.72</v>
      </c>
      <c r="I75" s="156">
        <v>100</v>
      </c>
      <c r="J75" s="158">
        <f t="shared" si="20"/>
        <v>372</v>
      </c>
      <c r="K75" s="156"/>
      <c r="L75" s="189"/>
      <c r="M75" s="190">
        <v>100</v>
      </c>
      <c r="N75" s="158">
        <f t="shared" si="21"/>
        <v>372</v>
      </c>
      <c r="O75" s="166">
        <v>10</v>
      </c>
      <c r="P75" s="158">
        <f t="shared" si="16"/>
        <v>37.200000000000003</v>
      </c>
      <c r="Q75" s="156">
        <v>800</v>
      </c>
      <c r="R75" s="161">
        <f t="shared" si="22"/>
        <v>2976</v>
      </c>
      <c r="S75" s="156">
        <v>50</v>
      </c>
      <c r="T75" s="158">
        <f t="shared" si="23"/>
        <v>186</v>
      </c>
      <c r="U75" s="156">
        <v>10</v>
      </c>
      <c r="V75" s="158">
        <f t="shared" si="13"/>
        <v>37.200000000000003</v>
      </c>
      <c r="W75" s="156"/>
      <c r="X75" s="158"/>
      <c r="Y75" s="156"/>
      <c r="Z75" s="158"/>
      <c r="AA75" s="156"/>
      <c r="AB75" s="158"/>
      <c r="AC75" s="156"/>
      <c r="AD75" s="158"/>
      <c r="AE75" s="156">
        <v>400</v>
      </c>
      <c r="AF75" s="158">
        <f t="shared" si="24"/>
        <v>1488</v>
      </c>
      <c r="AG75" s="156">
        <v>6</v>
      </c>
      <c r="AH75" s="158">
        <f t="shared" si="25"/>
        <v>22.32</v>
      </c>
      <c r="AI75" s="156">
        <f t="shared" si="26"/>
        <v>176</v>
      </c>
      <c r="AJ75" s="158">
        <f t="shared" si="17"/>
        <v>5490.72</v>
      </c>
    </row>
    <row r="76" spans="1:36" ht="18" customHeight="1" x14ac:dyDescent="0.2">
      <c r="A76" s="133">
        <v>68</v>
      </c>
      <c r="B76" s="150" t="s">
        <v>110</v>
      </c>
      <c r="C76" s="168" t="s">
        <v>325</v>
      </c>
      <c r="D76" s="166">
        <f t="shared" si="18"/>
        <v>1212</v>
      </c>
      <c r="E76" s="149">
        <v>4.09</v>
      </c>
      <c r="F76" s="149"/>
      <c r="G76" s="149"/>
      <c r="H76" s="149">
        <f t="shared" si="19"/>
        <v>4.09</v>
      </c>
      <c r="I76" s="156">
        <v>100</v>
      </c>
      <c r="J76" s="158">
        <f t="shared" si="20"/>
        <v>409</v>
      </c>
      <c r="K76" s="156"/>
      <c r="L76" s="189"/>
      <c r="M76" s="190">
        <v>150</v>
      </c>
      <c r="N76" s="158">
        <f t="shared" si="21"/>
        <v>613.5</v>
      </c>
      <c r="O76" s="166"/>
      <c r="P76" s="158"/>
      <c r="Q76" s="165">
        <v>500</v>
      </c>
      <c r="R76" s="161">
        <f t="shared" si="22"/>
        <v>2045</v>
      </c>
      <c r="S76" s="156">
        <v>50</v>
      </c>
      <c r="T76" s="158">
        <f t="shared" si="23"/>
        <v>204.5</v>
      </c>
      <c r="U76" s="156">
        <v>10</v>
      </c>
      <c r="V76" s="158">
        <f t="shared" si="13"/>
        <v>40.9</v>
      </c>
      <c r="W76" s="156"/>
      <c r="X76" s="158"/>
      <c r="Y76" s="156"/>
      <c r="Z76" s="158"/>
      <c r="AA76" s="156"/>
      <c r="AB76" s="158"/>
      <c r="AC76" s="156"/>
      <c r="AD76" s="158"/>
      <c r="AE76" s="156">
        <v>400</v>
      </c>
      <c r="AF76" s="158">
        <f t="shared" si="24"/>
        <v>1636</v>
      </c>
      <c r="AG76" s="156">
        <v>2</v>
      </c>
      <c r="AH76" s="158">
        <f t="shared" si="25"/>
        <v>8.18</v>
      </c>
      <c r="AI76" s="156">
        <f t="shared" si="26"/>
        <v>162</v>
      </c>
      <c r="AJ76" s="158">
        <f t="shared" si="17"/>
        <v>4957.08</v>
      </c>
    </row>
    <row r="77" spans="1:36" ht="18" customHeight="1" x14ac:dyDescent="0.2">
      <c r="A77" s="133">
        <v>69</v>
      </c>
      <c r="B77" s="152" t="s">
        <v>111</v>
      </c>
      <c r="C77" s="168" t="s">
        <v>325</v>
      </c>
      <c r="D77" s="166">
        <f t="shared" si="18"/>
        <v>1882</v>
      </c>
      <c r="E77" s="149">
        <v>3.04</v>
      </c>
      <c r="F77" s="149"/>
      <c r="G77" s="149"/>
      <c r="H77" s="149">
        <f t="shared" si="19"/>
        <v>3.04</v>
      </c>
      <c r="I77" s="156">
        <v>200</v>
      </c>
      <c r="J77" s="158">
        <f t="shared" si="20"/>
        <v>608</v>
      </c>
      <c r="K77" s="156">
        <v>10</v>
      </c>
      <c r="L77" s="189">
        <f t="shared" si="11"/>
        <v>30.4</v>
      </c>
      <c r="M77" s="190">
        <v>150</v>
      </c>
      <c r="N77" s="158">
        <f t="shared" si="21"/>
        <v>456</v>
      </c>
      <c r="O77" s="166">
        <v>10</v>
      </c>
      <c r="P77" s="158">
        <f t="shared" si="16"/>
        <v>30.4</v>
      </c>
      <c r="Q77" s="156">
        <v>1000</v>
      </c>
      <c r="R77" s="161">
        <f t="shared" si="22"/>
        <v>3040</v>
      </c>
      <c r="S77" s="156">
        <v>50</v>
      </c>
      <c r="T77" s="158">
        <f t="shared" si="23"/>
        <v>152</v>
      </c>
      <c r="U77" s="156">
        <v>10</v>
      </c>
      <c r="V77" s="158">
        <f t="shared" si="13"/>
        <v>30.4</v>
      </c>
      <c r="W77" s="156"/>
      <c r="X77" s="158"/>
      <c r="Y77" s="156">
        <v>20</v>
      </c>
      <c r="Z77" s="158">
        <f t="shared" si="14"/>
        <v>60.8</v>
      </c>
      <c r="AA77" s="156"/>
      <c r="AB77" s="158"/>
      <c r="AC77" s="156">
        <v>20</v>
      </c>
      <c r="AD77" s="158">
        <f t="shared" ref="AD77:AD132" si="27">AC77*H77</f>
        <v>60.8</v>
      </c>
      <c r="AE77" s="156">
        <v>400</v>
      </c>
      <c r="AF77" s="158">
        <f t="shared" si="24"/>
        <v>1216</v>
      </c>
      <c r="AG77" s="156">
        <v>12</v>
      </c>
      <c r="AH77" s="158">
        <f t="shared" si="25"/>
        <v>36.479999999999997</v>
      </c>
      <c r="AI77" s="156">
        <f t="shared" si="26"/>
        <v>332</v>
      </c>
      <c r="AJ77" s="158">
        <f t="shared" si="17"/>
        <v>5721.28</v>
      </c>
    </row>
    <row r="78" spans="1:36" ht="18" customHeight="1" x14ac:dyDescent="0.2">
      <c r="A78" s="133">
        <v>70</v>
      </c>
      <c r="B78" s="151" t="s">
        <v>337</v>
      </c>
      <c r="C78" s="168" t="s">
        <v>325</v>
      </c>
      <c r="D78" s="166">
        <f t="shared" si="18"/>
        <v>1425</v>
      </c>
      <c r="E78" s="149">
        <v>3.47</v>
      </c>
      <c r="F78" s="149"/>
      <c r="G78" s="149"/>
      <c r="H78" s="149">
        <f t="shared" si="19"/>
        <v>3.47</v>
      </c>
      <c r="I78" s="156">
        <v>100</v>
      </c>
      <c r="J78" s="158">
        <f t="shared" si="20"/>
        <v>347</v>
      </c>
      <c r="K78" s="156"/>
      <c r="L78" s="189"/>
      <c r="M78" s="190">
        <v>50</v>
      </c>
      <c r="N78" s="158">
        <f t="shared" si="21"/>
        <v>173.5</v>
      </c>
      <c r="O78" s="166">
        <v>10</v>
      </c>
      <c r="P78" s="158">
        <f t="shared" si="16"/>
        <v>34.700000000000003</v>
      </c>
      <c r="Q78" s="156">
        <v>800</v>
      </c>
      <c r="R78" s="161">
        <f t="shared" si="22"/>
        <v>2776</v>
      </c>
      <c r="S78" s="156">
        <v>50</v>
      </c>
      <c r="T78" s="158">
        <f t="shared" si="23"/>
        <v>173.5</v>
      </c>
      <c r="U78" s="156">
        <v>10</v>
      </c>
      <c r="V78" s="158">
        <f t="shared" si="13"/>
        <v>34.700000000000003</v>
      </c>
      <c r="W78" s="156"/>
      <c r="X78" s="158"/>
      <c r="Y78" s="156"/>
      <c r="Z78" s="158"/>
      <c r="AA78" s="156"/>
      <c r="AB78" s="158"/>
      <c r="AC78" s="156"/>
      <c r="AD78" s="158"/>
      <c r="AE78" s="156">
        <v>400</v>
      </c>
      <c r="AF78" s="158">
        <f t="shared" si="24"/>
        <v>1388</v>
      </c>
      <c r="AG78" s="156">
        <v>5</v>
      </c>
      <c r="AH78" s="158">
        <f t="shared" si="25"/>
        <v>17.350000000000001</v>
      </c>
      <c r="AI78" s="156">
        <f t="shared" si="26"/>
        <v>175</v>
      </c>
      <c r="AJ78" s="158">
        <f t="shared" si="17"/>
        <v>4944.75</v>
      </c>
    </row>
    <row r="79" spans="1:36" ht="18" customHeight="1" x14ac:dyDescent="0.2">
      <c r="A79" s="133">
        <v>71</v>
      </c>
      <c r="B79" s="151" t="s">
        <v>340</v>
      </c>
      <c r="C79" s="168" t="s">
        <v>325</v>
      </c>
      <c r="D79" s="166">
        <f t="shared" si="18"/>
        <v>70</v>
      </c>
      <c r="E79" s="149">
        <v>23.92</v>
      </c>
      <c r="F79" s="149"/>
      <c r="G79" s="149"/>
      <c r="H79" s="149">
        <f t="shared" si="19"/>
        <v>23.92</v>
      </c>
      <c r="I79" s="156"/>
      <c r="J79" s="158"/>
      <c r="K79" s="156"/>
      <c r="L79" s="189"/>
      <c r="M79" s="190">
        <v>20</v>
      </c>
      <c r="N79" s="158">
        <f t="shared" si="21"/>
        <v>478.4</v>
      </c>
      <c r="O79" s="166"/>
      <c r="P79" s="158"/>
      <c r="Q79" s="156"/>
      <c r="R79" s="161"/>
      <c r="S79" s="156">
        <v>50</v>
      </c>
      <c r="T79" s="158">
        <f t="shared" si="23"/>
        <v>1196</v>
      </c>
      <c r="U79" s="156"/>
      <c r="V79" s="158"/>
      <c r="W79" s="156"/>
      <c r="X79" s="158"/>
      <c r="Y79" s="156"/>
      <c r="Z79" s="158"/>
      <c r="AA79" s="156"/>
      <c r="AB79" s="158"/>
      <c r="AC79" s="156"/>
      <c r="AD79" s="158"/>
      <c r="AE79" s="156"/>
      <c r="AF79" s="158"/>
      <c r="AG79" s="156"/>
      <c r="AH79" s="158"/>
      <c r="AI79" s="156">
        <f t="shared" si="26"/>
        <v>50</v>
      </c>
      <c r="AJ79" s="158">
        <f t="shared" si="17"/>
        <v>1674.4</v>
      </c>
    </row>
    <row r="80" spans="1:36" ht="18" customHeight="1" x14ac:dyDescent="0.2">
      <c r="A80" s="133">
        <v>72</v>
      </c>
      <c r="B80" s="150" t="s">
        <v>12</v>
      </c>
      <c r="C80" s="168" t="s">
        <v>325</v>
      </c>
      <c r="D80" s="166">
        <f t="shared" si="18"/>
        <v>70</v>
      </c>
      <c r="E80" s="149"/>
      <c r="F80" s="149">
        <v>3.71</v>
      </c>
      <c r="G80" s="149">
        <f>(F80*$G$6)+F80</f>
        <v>4.0999999999999996</v>
      </c>
      <c r="H80" s="149">
        <f t="shared" si="19"/>
        <v>4.0999999999999996</v>
      </c>
      <c r="I80" s="156"/>
      <c r="J80" s="158"/>
      <c r="K80" s="156"/>
      <c r="L80" s="189"/>
      <c r="M80" s="190">
        <v>20</v>
      </c>
      <c r="N80" s="158">
        <f t="shared" si="21"/>
        <v>82</v>
      </c>
      <c r="O80" s="166"/>
      <c r="P80" s="158"/>
      <c r="Q80" s="165"/>
      <c r="R80" s="161"/>
      <c r="S80" s="156">
        <v>50</v>
      </c>
      <c r="T80" s="158">
        <f t="shared" si="23"/>
        <v>205</v>
      </c>
      <c r="U80" s="156"/>
      <c r="V80" s="158"/>
      <c r="W80" s="156"/>
      <c r="X80" s="158"/>
      <c r="Y80" s="156"/>
      <c r="Z80" s="158"/>
      <c r="AA80" s="156"/>
      <c r="AB80" s="158"/>
      <c r="AC80" s="156"/>
      <c r="AD80" s="158"/>
      <c r="AE80" s="156"/>
      <c r="AF80" s="158"/>
      <c r="AG80" s="156"/>
      <c r="AH80" s="158"/>
      <c r="AI80" s="156">
        <f t="shared" si="26"/>
        <v>50</v>
      </c>
      <c r="AJ80" s="158">
        <f t="shared" si="17"/>
        <v>287</v>
      </c>
    </row>
    <row r="81" spans="1:36" ht="18" customHeight="1" x14ac:dyDescent="0.2">
      <c r="A81" s="133">
        <v>73</v>
      </c>
      <c r="B81" s="150" t="s">
        <v>309</v>
      </c>
      <c r="C81" s="168" t="s">
        <v>325</v>
      </c>
      <c r="D81" s="166">
        <f t="shared" si="18"/>
        <v>70</v>
      </c>
      <c r="E81" s="149">
        <v>13.57</v>
      </c>
      <c r="F81" s="149"/>
      <c r="G81" s="149"/>
      <c r="H81" s="149">
        <f t="shared" si="19"/>
        <v>13.57</v>
      </c>
      <c r="I81" s="156"/>
      <c r="J81" s="158"/>
      <c r="K81" s="156"/>
      <c r="L81" s="189"/>
      <c r="M81" s="190">
        <v>20</v>
      </c>
      <c r="N81" s="158">
        <f t="shared" si="21"/>
        <v>271.39999999999998</v>
      </c>
      <c r="O81" s="166"/>
      <c r="P81" s="158"/>
      <c r="Q81" s="165"/>
      <c r="R81" s="161"/>
      <c r="S81" s="156">
        <v>50</v>
      </c>
      <c r="T81" s="158">
        <f t="shared" si="23"/>
        <v>678.5</v>
      </c>
      <c r="U81" s="156"/>
      <c r="V81" s="158"/>
      <c r="W81" s="156"/>
      <c r="X81" s="158"/>
      <c r="Y81" s="156"/>
      <c r="Z81" s="158"/>
      <c r="AA81" s="156"/>
      <c r="AB81" s="158"/>
      <c r="AC81" s="156"/>
      <c r="AD81" s="158"/>
      <c r="AE81" s="156"/>
      <c r="AF81" s="158"/>
      <c r="AG81" s="156"/>
      <c r="AH81" s="158"/>
      <c r="AI81" s="156">
        <f t="shared" si="26"/>
        <v>50</v>
      </c>
      <c r="AJ81" s="158">
        <f t="shared" si="17"/>
        <v>949.9</v>
      </c>
    </row>
    <row r="82" spans="1:36" ht="18" customHeight="1" x14ac:dyDescent="0.2">
      <c r="A82" s="133">
        <v>74</v>
      </c>
      <c r="B82" s="150" t="s">
        <v>10</v>
      </c>
      <c r="C82" s="168" t="s">
        <v>325</v>
      </c>
      <c r="D82" s="166">
        <f t="shared" si="18"/>
        <v>20</v>
      </c>
      <c r="E82" s="149">
        <v>10.220000000000001</v>
      </c>
      <c r="F82" s="149"/>
      <c r="G82" s="149"/>
      <c r="H82" s="149">
        <f t="shared" si="19"/>
        <v>10.220000000000001</v>
      </c>
      <c r="I82" s="156"/>
      <c r="J82" s="158"/>
      <c r="K82" s="156"/>
      <c r="L82" s="189"/>
      <c r="M82" s="190">
        <v>20</v>
      </c>
      <c r="N82" s="158">
        <f t="shared" si="21"/>
        <v>204.4</v>
      </c>
      <c r="O82" s="166"/>
      <c r="P82" s="158"/>
      <c r="Q82" s="165"/>
      <c r="R82" s="161"/>
      <c r="S82" s="156"/>
      <c r="T82" s="158"/>
      <c r="U82" s="156"/>
      <c r="V82" s="158"/>
      <c r="W82" s="156"/>
      <c r="X82" s="158"/>
      <c r="Y82" s="156"/>
      <c r="Z82" s="158"/>
      <c r="AA82" s="156"/>
      <c r="AB82" s="158"/>
      <c r="AC82" s="156"/>
      <c r="AD82" s="158"/>
      <c r="AE82" s="156"/>
      <c r="AF82" s="158"/>
      <c r="AG82" s="156"/>
      <c r="AH82" s="158"/>
      <c r="AI82" s="156">
        <f t="shared" si="26"/>
        <v>0</v>
      </c>
      <c r="AJ82" s="158">
        <f t="shared" si="17"/>
        <v>204.4</v>
      </c>
    </row>
    <row r="83" spans="1:36" ht="18" customHeight="1" x14ac:dyDescent="0.2">
      <c r="A83" s="133">
        <v>75</v>
      </c>
      <c r="B83" s="151" t="s">
        <v>380</v>
      </c>
      <c r="C83" s="168" t="s">
        <v>325</v>
      </c>
      <c r="D83" s="166">
        <f t="shared" si="18"/>
        <v>9500</v>
      </c>
      <c r="E83" s="149">
        <v>1.69</v>
      </c>
      <c r="F83" s="149"/>
      <c r="G83" s="149"/>
      <c r="H83" s="149">
        <f t="shared" si="19"/>
        <v>1.69</v>
      </c>
      <c r="I83" s="156"/>
      <c r="J83" s="158"/>
      <c r="K83" s="156"/>
      <c r="L83" s="189"/>
      <c r="M83" s="190">
        <v>500</v>
      </c>
      <c r="N83" s="158">
        <f t="shared" si="21"/>
        <v>845</v>
      </c>
      <c r="O83" s="166"/>
      <c r="P83" s="158"/>
      <c r="Q83" s="165">
        <v>6000</v>
      </c>
      <c r="R83" s="161">
        <f t="shared" si="22"/>
        <v>10140</v>
      </c>
      <c r="S83" s="156"/>
      <c r="T83" s="158"/>
      <c r="U83" s="156"/>
      <c r="V83" s="158"/>
      <c r="W83" s="156"/>
      <c r="X83" s="158"/>
      <c r="Y83" s="156"/>
      <c r="Z83" s="158"/>
      <c r="AA83" s="156"/>
      <c r="AB83" s="158"/>
      <c r="AC83" s="156"/>
      <c r="AD83" s="158"/>
      <c r="AE83" s="156">
        <v>3000</v>
      </c>
      <c r="AF83" s="158">
        <f t="shared" si="24"/>
        <v>5070</v>
      </c>
      <c r="AG83" s="156"/>
      <c r="AH83" s="158"/>
      <c r="AI83" s="156">
        <f t="shared" si="26"/>
        <v>0</v>
      </c>
      <c r="AJ83" s="158">
        <f t="shared" si="17"/>
        <v>16055</v>
      </c>
    </row>
    <row r="84" spans="1:36" ht="18" customHeight="1" x14ac:dyDescent="0.2">
      <c r="A84" s="133">
        <v>76</v>
      </c>
      <c r="B84" s="151" t="s">
        <v>382</v>
      </c>
      <c r="C84" s="168" t="s">
        <v>325</v>
      </c>
      <c r="D84" s="166">
        <f t="shared" si="18"/>
        <v>6500</v>
      </c>
      <c r="E84" s="149">
        <v>2.73</v>
      </c>
      <c r="F84" s="149"/>
      <c r="G84" s="149"/>
      <c r="H84" s="149">
        <f t="shared" si="19"/>
        <v>2.73</v>
      </c>
      <c r="I84" s="156"/>
      <c r="J84" s="158"/>
      <c r="K84" s="156"/>
      <c r="L84" s="189"/>
      <c r="M84" s="190">
        <v>500</v>
      </c>
      <c r="N84" s="158">
        <f t="shared" si="21"/>
        <v>1365</v>
      </c>
      <c r="O84" s="166"/>
      <c r="P84" s="158"/>
      <c r="Q84" s="165">
        <v>3000</v>
      </c>
      <c r="R84" s="161">
        <f t="shared" si="22"/>
        <v>8190</v>
      </c>
      <c r="S84" s="156"/>
      <c r="T84" s="158"/>
      <c r="U84" s="156"/>
      <c r="V84" s="158"/>
      <c r="W84" s="156"/>
      <c r="X84" s="158"/>
      <c r="Y84" s="156"/>
      <c r="Z84" s="158"/>
      <c r="AA84" s="156"/>
      <c r="AB84" s="158"/>
      <c r="AC84" s="156"/>
      <c r="AD84" s="158"/>
      <c r="AE84" s="156">
        <v>3000</v>
      </c>
      <c r="AF84" s="158">
        <f t="shared" si="24"/>
        <v>8190</v>
      </c>
      <c r="AG84" s="156"/>
      <c r="AH84" s="158"/>
      <c r="AI84" s="156">
        <f t="shared" si="26"/>
        <v>0</v>
      </c>
      <c r="AJ84" s="158">
        <f t="shared" si="17"/>
        <v>17745</v>
      </c>
    </row>
    <row r="85" spans="1:36" ht="18" customHeight="1" x14ac:dyDescent="0.2">
      <c r="A85" s="133">
        <v>77</v>
      </c>
      <c r="B85" s="151" t="s">
        <v>381</v>
      </c>
      <c r="C85" s="168" t="s">
        <v>325</v>
      </c>
      <c r="D85" s="166">
        <f t="shared" si="18"/>
        <v>7500</v>
      </c>
      <c r="E85" s="149">
        <v>2.25</v>
      </c>
      <c r="F85" s="149"/>
      <c r="G85" s="149"/>
      <c r="H85" s="149">
        <f t="shared" si="19"/>
        <v>2.25</v>
      </c>
      <c r="I85" s="156"/>
      <c r="J85" s="158"/>
      <c r="K85" s="156"/>
      <c r="L85" s="189"/>
      <c r="M85" s="190">
        <v>500</v>
      </c>
      <c r="N85" s="158">
        <f t="shared" si="21"/>
        <v>1125</v>
      </c>
      <c r="O85" s="166"/>
      <c r="P85" s="158"/>
      <c r="Q85" s="165">
        <v>4000</v>
      </c>
      <c r="R85" s="161">
        <f t="shared" si="22"/>
        <v>9000</v>
      </c>
      <c r="S85" s="156"/>
      <c r="T85" s="158"/>
      <c r="U85" s="156"/>
      <c r="V85" s="158"/>
      <c r="W85" s="156"/>
      <c r="X85" s="158"/>
      <c r="Y85" s="156"/>
      <c r="Z85" s="158"/>
      <c r="AA85" s="156"/>
      <c r="AB85" s="158"/>
      <c r="AC85" s="156"/>
      <c r="AD85" s="158"/>
      <c r="AE85" s="156">
        <v>3000</v>
      </c>
      <c r="AF85" s="158">
        <f t="shared" si="24"/>
        <v>6750</v>
      </c>
      <c r="AG85" s="156"/>
      <c r="AH85" s="158"/>
      <c r="AI85" s="156">
        <f t="shared" si="26"/>
        <v>0</v>
      </c>
      <c r="AJ85" s="158">
        <f t="shared" si="17"/>
        <v>16875</v>
      </c>
    </row>
    <row r="86" spans="1:36" ht="18" customHeight="1" x14ac:dyDescent="0.2">
      <c r="A86" s="133">
        <v>78</v>
      </c>
      <c r="B86" s="151" t="s">
        <v>383</v>
      </c>
      <c r="C86" s="168" t="s">
        <v>326</v>
      </c>
      <c r="D86" s="166">
        <f t="shared" si="18"/>
        <v>10</v>
      </c>
      <c r="E86" s="149">
        <v>2.42</v>
      </c>
      <c r="F86" s="149"/>
      <c r="G86" s="149"/>
      <c r="H86" s="149">
        <f t="shared" si="19"/>
        <v>2.42</v>
      </c>
      <c r="I86" s="156"/>
      <c r="J86" s="158"/>
      <c r="K86" s="156"/>
      <c r="L86" s="189"/>
      <c r="M86" s="190">
        <v>10</v>
      </c>
      <c r="N86" s="158">
        <f t="shared" si="21"/>
        <v>24.2</v>
      </c>
      <c r="O86" s="166"/>
      <c r="P86" s="158"/>
      <c r="Q86" s="156"/>
      <c r="R86" s="161"/>
      <c r="S86" s="156"/>
      <c r="T86" s="158"/>
      <c r="U86" s="156"/>
      <c r="V86" s="158"/>
      <c r="W86" s="156"/>
      <c r="X86" s="158"/>
      <c r="Y86" s="156"/>
      <c r="Z86" s="158"/>
      <c r="AA86" s="156"/>
      <c r="AB86" s="158"/>
      <c r="AC86" s="156"/>
      <c r="AD86" s="158"/>
      <c r="AE86" s="156"/>
      <c r="AF86" s="158"/>
      <c r="AG86" s="156"/>
      <c r="AH86" s="158"/>
      <c r="AI86" s="156">
        <f t="shared" si="26"/>
        <v>0</v>
      </c>
      <c r="AJ86" s="158">
        <f t="shared" si="17"/>
        <v>24.2</v>
      </c>
    </row>
    <row r="87" spans="1:36" ht="18" customHeight="1" x14ac:dyDescent="0.2">
      <c r="A87" s="133">
        <v>79</v>
      </c>
      <c r="B87" s="151" t="s">
        <v>384</v>
      </c>
      <c r="C87" s="168" t="s">
        <v>326</v>
      </c>
      <c r="D87" s="166">
        <f t="shared" si="18"/>
        <v>10</v>
      </c>
      <c r="E87" s="149">
        <v>2.5</v>
      </c>
      <c r="F87" s="149"/>
      <c r="G87" s="149"/>
      <c r="H87" s="149">
        <f t="shared" si="19"/>
        <v>2.5</v>
      </c>
      <c r="I87" s="156"/>
      <c r="J87" s="158"/>
      <c r="K87" s="156"/>
      <c r="L87" s="189"/>
      <c r="M87" s="190">
        <v>10</v>
      </c>
      <c r="N87" s="158">
        <f t="shared" si="21"/>
        <v>25</v>
      </c>
      <c r="O87" s="166"/>
      <c r="P87" s="158"/>
      <c r="Q87" s="165"/>
      <c r="R87" s="161"/>
      <c r="S87" s="156"/>
      <c r="T87" s="158"/>
      <c r="U87" s="156"/>
      <c r="V87" s="158"/>
      <c r="W87" s="156"/>
      <c r="X87" s="158"/>
      <c r="Y87" s="156"/>
      <c r="Z87" s="158"/>
      <c r="AA87" s="156"/>
      <c r="AB87" s="158"/>
      <c r="AC87" s="156"/>
      <c r="AD87" s="158"/>
      <c r="AE87" s="156"/>
      <c r="AF87" s="158"/>
      <c r="AG87" s="156"/>
      <c r="AH87" s="158"/>
      <c r="AI87" s="156">
        <f t="shared" si="26"/>
        <v>0</v>
      </c>
      <c r="AJ87" s="158">
        <f t="shared" si="17"/>
        <v>25</v>
      </c>
    </row>
    <row r="88" spans="1:36" ht="18" customHeight="1" x14ac:dyDescent="0.2">
      <c r="A88" s="133">
        <v>80</v>
      </c>
      <c r="B88" s="151" t="s">
        <v>385</v>
      </c>
      <c r="C88" s="168" t="s">
        <v>325</v>
      </c>
      <c r="D88" s="166">
        <f t="shared" si="18"/>
        <v>5200</v>
      </c>
      <c r="E88" s="149">
        <v>3.03</v>
      </c>
      <c r="F88" s="149"/>
      <c r="G88" s="149"/>
      <c r="H88" s="149">
        <f t="shared" si="19"/>
        <v>3.03</v>
      </c>
      <c r="I88" s="156"/>
      <c r="J88" s="158"/>
      <c r="K88" s="156"/>
      <c r="L88" s="189"/>
      <c r="M88" s="190">
        <v>200</v>
      </c>
      <c r="N88" s="158">
        <f t="shared" si="21"/>
        <v>606</v>
      </c>
      <c r="O88" s="166"/>
      <c r="P88" s="158"/>
      <c r="Q88" s="165">
        <v>5000</v>
      </c>
      <c r="R88" s="161">
        <f t="shared" si="22"/>
        <v>15150</v>
      </c>
      <c r="S88" s="156"/>
      <c r="T88" s="158"/>
      <c r="U88" s="156"/>
      <c r="V88" s="158"/>
      <c r="W88" s="156"/>
      <c r="X88" s="158"/>
      <c r="Y88" s="156"/>
      <c r="Z88" s="158"/>
      <c r="AA88" s="156"/>
      <c r="AB88" s="158"/>
      <c r="AC88" s="156"/>
      <c r="AD88" s="158"/>
      <c r="AE88" s="156"/>
      <c r="AF88" s="158"/>
      <c r="AG88" s="156"/>
      <c r="AH88" s="158"/>
      <c r="AI88" s="156">
        <f t="shared" si="26"/>
        <v>0</v>
      </c>
      <c r="AJ88" s="158">
        <f t="shared" si="17"/>
        <v>15756</v>
      </c>
    </row>
    <row r="89" spans="1:36" ht="18" customHeight="1" x14ac:dyDescent="0.2">
      <c r="A89" s="133">
        <v>81</v>
      </c>
      <c r="B89" s="150" t="s">
        <v>386</v>
      </c>
      <c r="C89" s="168" t="s">
        <v>325</v>
      </c>
      <c r="D89" s="166">
        <f t="shared" si="18"/>
        <v>455</v>
      </c>
      <c r="E89" s="149">
        <v>0.6</v>
      </c>
      <c r="F89" s="149"/>
      <c r="G89" s="149"/>
      <c r="H89" s="149">
        <f t="shared" si="19"/>
        <v>0.6</v>
      </c>
      <c r="I89" s="156">
        <v>50</v>
      </c>
      <c r="J89" s="158">
        <f t="shared" si="20"/>
        <v>30</v>
      </c>
      <c r="K89" s="156"/>
      <c r="L89" s="189"/>
      <c r="M89" s="190">
        <v>30</v>
      </c>
      <c r="N89" s="158">
        <f t="shared" si="21"/>
        <v>18</v>
      </c>
      <c r="O89" s="166"/>
      <c r="P89" s="158"/>
      <c r="Q89" s="165">
        <v>300</v>
      </c>
      <c r="R89" s="161">
        <f t="shared" si="22"/>
        <v>180</v>
      </c>
      <c r="S89" s="156">
        <v>50</v>
      </c>
      <c r="T89" s="158">
        <f t="shared" si="23"/>
        <v>30</v>
      </c>
      <c r="U89" s="156"/>
      <c r="V89" s="158"/>
      <c r="W89" s="156"/>
      <c r="X89" s="158"/>
      <c r="Y89" s="156"/>
      <c r="Z89" s="158"/>
      <c r="AA89" s="156"/>
      <c r="AB89" s="158"/>
      <c r="AC89" s="156"/>
      <c r="AD89" s="158"/>
      <c r="AE89" s="156">
        <v>20</v>
      </c>
      <c r="AF89" s="158">
        <f t="shared" si="24"/>
        <v>12</v>
      </c>
      <c r="AG89" s="156">
        <v>5</v>
      </c>
      <c r="AH89" s="158">
        <f t="shared" si="25"/>
        <v>3</v>
      </c>
      <c r="AI89" s="156">
        <f t="shared" si="26"/>
        <v>105</v>
      </c>
      <c r="AJ89" s="158">
        <f t="shared" si="17"/>
        <v>273</v>
      </c>
    </row>
    <row r="90" spans="1:36" ht="18" customHeight="1" x14ac:dyDescent="0.2">
      <c r="A90" s="133">
        <v>82</v>
      </c>
      <c r="B90" s="151" t="s">
        <v>387</v>
      </c>
      <c r="C90" s="168" t="s">
        <v>325</v>
      </c>
      <c r="D90" s="166">
        <f t="shared" si="18"/>
        <v>486</v>
      </c>
      <c r="E90" s="158">
        <v>16.29</v>
      </c>
      <c r="F90" s="158"/>
      <c r="G90" s="158"/>
      <c r="H90" s="149">
        <f t="shared" si="19"/>
        <v>16.29</v>
      </c>
      <c r="I90" s="156">
        <v>50</v>
      </c>
      <c r="J90" s="158">
        <f t="shared" si="20"/>
        <v>814.5</v>
      </c>
      <c r="K90" s="156">
        <v>2</v>
      </c>
      <c r="L90" s="189">
        <f t="shared" ref="L90:L140" si="28">K90*H90</f>
        <v>32.58</v>
      </c>
      <c r="M90" s="190">
        <v>40</v>
      </c>
      <c r="N90" s="158">
        <f t="shared" si="21"/>
        <v>651.6</v>
      </c>
      <c r="O90" s="166">
        <v>5</v>
      </c>
      <c r="P90" s="158">
        <f t="shared" ref="P90:P142" si="29">O90*H90</f>
        <v>81.45</v>
      </c>
      <c r="Q90" s="156">
        <v>300</v>
      </c>
      <c r="R90" s="161">
        <f t="shared" si="22"/>
        <v>4887</v>
      </c>
      <c r="S90" s="156">
        <v>50</v>
      </c>
      <c r="T90" s="158">
        <f t="shared" si="23"/>
        <v>814.5</v>
      </c>
      <c r="U90" s="156"/>
      <c r="V90" s="158"/>
      <c r="W90" s="156"/>
      <c r="X90" s="158"/>
      <c r="Y90" s="156">
        <v>5</v>
      </c>
      <c r="Z90" s="158">
        <f t="shared" ref="Z90:Z148" si="30">Y90*H90</f>
        <v>81.45</v>
      </c>
      <c r="AA90" s="156"/>
      <c r="AB90" s="158"/>
      <c r="AC90" s="156"/>
      <c r="AD90" s="158"/>
      <c r="AE90" s="156">
        <v>30</v>
      </c>
      <c r="AF90" s="158">
        <f t="shared" si="24"/>
        <v>488.7</v>
      </c>
      <c r="AG90" s="156">
        <v>4</v>
      </c>
      <c r="AH90" s="158">
        <f t="shared" si="25"/>
        <v>65.16</v>
      </c>
      <c r="AI90" s="156">
        <f t="shared" si="26"/>
        <v>116</v>
      </c>
      <c r="AJ90" s="158">
        <f t="shared" si="17"/>
        <v>7916.94</v>
      </c>
    </row>
    <row r="91" spans="1:36" ht="18" customHeight="1" x14ac:dyDescent="0.2">
      <c r="A91" s="133">
        <v>83</v>
      </c>
      <c r="B91" s="151" t="s">
        <v>194</v>
      </c>
      <c r="C91" s="168" t="s">
        <v>325</v>
      </c>
      <c r="D91" s="166">
        <f t="shared" si="18"/>
        <v>123</v>
      </c>
      <c r="E91" s="149">
        <v>43.72</v>
      </c>
      <c r="F91" s="149"/>
      <c r="G91" s="149"/>
      <c r="H91" s="149">
        <f t="shared" si="19"/>
        <v>43.72</v>
      </c>
      <c r="I91" s="156">
        <v>10</v>
      </c>
      <c r="J91" s="158">
        <f t="shared" si="20"/>
        <v>437.2</v>
      </c>
      <c r="K91" s="156"/>
      <c r="L91" s="189"/>
      <c r="M91" s="190">
        <v>30</v>
      </c>
      <c r="N91" s="158">
        <f t="shared" si="21"/>
        <v>1311.6</v>
      </c>
      <c r="O91" s="166"/>
      <c r="P91" s="158"/>
      <c r="Q91" s="156">
        <v>50</v>
      </c>
      <c r="R91" s="161">
        <f t="shared" si="22"/>
        <v>2186</v>
      </c>
      <c r="S91" s="156">
        <v>20</v>
      </c>
      <c r="T91" s="158">
        <f t="shared" si="23"/>
        <v>874.4</v>
      </c>
      <c r="U91" s="156"/>
      <c r="V91" s="158"/>
      <c r="W91" s="156"/>
      <c r="X91" s="158"/>
      <c r="Y91" s="156"/>
      <c r="Z91" s="158"/>
      <c r="AA91" s="156"/>
      <c r="AB91" s="158"/>
      <c r="AC91" s="156"/>
      <c r="AD91" s="158"/>
      <c r="AE91" s="156">
        <v>10</v>
      </c>
      <c r="AF91" s="158">
        <f t="shared" si="24"/>
        <v>437.2</v>
      </c>
      <c r="AG91" s="156">
        <v>3</v>
      </c>
      <c r="AH91" s="158">
        <f t="shared" si="25"/>
        <v>131.16</v>
      </c>
      <c r="AI91" s="156">
        <f t="shared" si="26"/>
        <v>33</v>
      </c>
      <c r="AJ91" s="158">
        <f t="shared" si="17"/>
        <v>5377.56</v>
      </c>
    </row>
    <row r="92" spans="1:36" ht="18" customHeight="1" x14ac:dyDescent="0.2">
      <c r="A92" s="133">
        <v>84</v>
      </c>
      <c r="B92" s="151" t="s">
        <v>388</v>
      </c>
      <c r="C92" s="168" t="s">
        <v>325</v>
      </c>
      <c r="D92" s="166">
        <f t="shared" si="18"/>
        <v>482</v>
      </c>
      <c r="E92" s="158">
        <v>10.58</v>
      </c>
      <c r="F92" s="158"/>
      <c r="G92" s="158"/>
      <c r="H92" s="149">
        <f t="shared" si="19"/>
        <v>10.58</v>
      </c>
      <c r="I92" s="156">
        <v>100</v>
      </c>
      <c r="J92" s="158">
        <f t="shared" si="20"/>
        <v>1058</v>
      </c>
      <c r="K92" s="156"/>
      <c r="L92" s="189"/>
      <c r="M92" s="190">
        <v>100</v>
      </c>
      <c r="N92" s="158">
        <f t="shared" si="21"/>
        <v>1058</v>
      </c>
      <c r="O92" s="166"/>
      <c r="P92" s="158"/>
      <c r="Q92" s="156">
        <v>200</v>
      </c>
      <c r="R92" s="161">
        <f t="shared" si="22"/>
        <v>2116</v>
      </c>
      <c r="S92" s="156">
        <v>50</v>
      </c>
      <c r="T92" s="158">
        <f t="shared" si="23"/>
        <v>529</v>
      </c>
      <c r="U92" s="156"/>
      <c r="V92" s="158"/>
      <c r="W92" s="156"/>
      <c r="X92" s="158"/>
      <c r="Y92" s="156"/>
      <c r="Z92" s="158"/>
      <c r="AA92" s="156"/>
      <c r="AB92" s="158"/>
      <c r="AC92" s="156"/>
      <c r="AD92" s="158"/>
      <c r="AE92" s="156">
        <v>30</v>
      </c>
      <c r="AF92" s="158">
        <f t="shared" si="24"/>
        <v>317.39999999999998</v>
      </c>
      <c r="AG92" s="156">
        <v>2</v>
      </c>
      <c r="AH92" s="158">
        <f t="shared" si="25"/>
        <v>21.16</v>
      </c>
      <c r="AI92" s="156">
        <f t="shared" si="26"/>
        <v>152</v>
      </c>
      <c r="AJ92" s="158">
        <f t="shared" si="17"/>
        <v>5099.5600000000004</v>
      </c>
    </row>
    <row r="93" spans="1:36" ht="18" customHeight="1" x14ac:dyDescent="0.2">
      <c r="A93" s="133">
        <v>85</v>
      </c>
      <c r="B93" s="151" t="s">
        <v>35</v>
      </c>
      <c r="C93" s="168" t="s">
        <v>325</v>
      </c>
      <c r="D93" s="166">
        <f t="shared" si="18"/>
        <v>153</v>
      </c>
      <c r="E93" s="149">
        <v>74.91</v>
      </c>
      <c r="F93" s="149"/>
      <c r="G93" s="149"/>
      <c r="H93" s="149">
        <f t="shared" si="19"/>
        <v>74.91</v>
      </c>
      <c r="I93" s="156">
        <v>50</v>
      </c>
      <c r="J93" s="158">
        <f t="shared" si="20"/>
        <v>3745.5</v>
      </c>
      <c r="K93" s="156"/>
      <c r="L93" s="189"/>
      <c r="M93" s="190">
        <v>20</v>
      </c>
      <c r="N93" s="158">
        <f t="shared" si="21"/>
        <v>1498.2</v>
      </c>
      <c r="O93" s="166"/>
      <c r="P93" s="158"/>
      <c r="Q93" s="156">
        <v>50</v>
      </c>
      <c r="R93" s="161">
        <f t="shared" si="22"/>
        <v>3745.5</v>
      </c>
      <c r="S93" s="156">
        <v>20</v>
      </c>
      <c r="T93" s="158">
        <f t="shared" si="23"/>
        <v>1498.2</v>
      </c>
      <c r="U93" s="156"/>
      <c r="V93" s="158"/>
      <c r="W93" s="156"/>
      <c r="X93" s="158"/>
      <c r="Y93" s="156"/>
      <c r="Z93" s="158"/>
      <c r="AA93" s="156"/>
      <c r="AB93" s="158"/>
      <c r="AC93" s="156"/>
      <c r="AD93" s="158"/>
      <c r="AE93" s="156">
        <v>12</v>
      </c>
      <c r="AF93" s="158">
        <f t="shared" si="24"/>
        <v>898.92</v>
      </c>
      <c r="AG93" s="156">
        <v>1</v>
      </c>
      <c r="AH93" s="158">
        <f t="shared" si="25"/>
        <v>74.91</v>
      </c>
      <c r="AI93" s="156">
        <f t="shared" si="26"/>
        <v>71</v>
      </c>
      <c r="AJ93" s="158">
        <f t="shared" si="17"/>
        <v>11461.23</v>
      </c>
    </row>
    <row r="94" spans="1:36" ht="18" customHeight="1" x14ac:dyDescent="0.2">
      <c r="A94" s="133">
        <v>86</v>
      </c>
      <c r="B94" s="151" t="s">
        <v>389</v>
      </c>
      <c r="C94" s="168" t="s">
        <v>326</v>
      </c>
      <c r="D94" s="166">
        <f t="shared" si="18"/>
        <v>200</v>
      </c>
      <c r="E94" s="149">
        <v>34.78</v>
      </c>
      <c r="F94" s="149"/>
      <c r="G94" s="149"/>
      <c r="H94" s="149">
        <f t="shared" si="19"/>
        <v>34.78</v>
      </c>
      <c r="I94" s="156">
        <v>100</v>
      </c>
      <c r="J94" s="158">
        <f t="shared" si="20"/>
        <v>3478</v>
      </c>
      <c r="K94" s="156"/>
      <c r="L94" s="189"/>
      <c r="M94" s="190">
        <v>10</v>
      </c>
      <c r="N94" s="158">
        <f t="shared" si="21"/>
        <v>347.8</v>
      </c>
      <c r="O94" s="166"/>
      <c r="P94" s="158"/>
      <c r="Q94" s="156">
        <v>30</v>
      </c>
      <c r="R94" s="161">
        <f t="shared" si="22"/>
        <v>1043.4000000000001</v>
      </c>
      <c r="S94" s="156">
        <v>10</v>
      </c>
      <c r="T94" s="158">
        <f t="shared" si="23"/>
        <v>347.8</v>
      </c>
      <c r="U94" s="156"/>
      <c r="V94" s="158"/>
      <c r="W94" s="156"/>
      <c r="X94" s="158"/>
      <c r="Y94" s="156"/>
      <c r="Z94" s="158"/>
      <c r="AA94" s="156"/>
      <c r="AB94" s="158"/>
      <c r="AC94" s="156"/>
      <c r="AD94" s="158"/>
      <c r="AE94" s="156">
        <v>50</v>
      </c>
      <c r="AF94" s="158">
        <f t="shared" si="24"/>
        <v>1739</v>
      </c>
      <c r="AG94" s="156"/>
      <c r="AH94" s="158"/>
      <c r="AI94" s="156">
        <f t="shared" si="26"/>
        <v>110</v>
      </c>
      <c r="AJ94" s="158">
        <f t="shared" si="17"/>
        <v>6956</v>
      </c>
    </row>
    <row r="95" spans="1:36" ht="18" customHeight="1" x14ac:dyDescent="0.2">
      <c r="A95" s="133">
        <v>87</v>
      </c>
      <c r="B95" s="151" t="s">
        <v>392</v>
      </c>
      <c r="C95" s="168" t="s">
        <v>325</v>
      </c>
      <c r="D95" s="166">
        <f t="shared" si="18"/>
        <v>150</v>
      </c>
      <c r="E95" s="149">
        <v>10.82</v>
      </c>
      <c r="F95" s="149"/>
      <c r="G95" s="149"/>
      <c r="H95" s="149">
        <f t="shared" si="19"/>
        <v>10.82</v>
      </c>
      <c r="I95" s="156">
        <v>50</v>
      </c>
      <c r="J95" s="158">
        <f t="shared" si="20"/>
        <v>541</v>
      </c>
      <c r="K95" s="156">
        <v>10</v>
      </c>
      <c r="L95" s="189">
        <f t="shared" si="28"/>
        <v>108.2</v>
      </c>
      <c r="M95" s="190">
        <v>20</v>
      </c>
      <c r="N95" s="158">
        <f t="shared" si="21"/>
        <v>216.4</v>
      </c>
      <c r="O95" s="166"/>
      <c r="P95" s="158"/>
      <c r="Q95" s="156">
        <v>10</v>
      </c>
      <c r="R95" s="161">
        <f t="shared" si="22"/>
        <v>108.2</v>
      </c>
      <c r="S95" s="156">
        <v>10</v>
      </c>
      <c r="T95" s="158">
        <f t="shared" si="23"/>
        <v>108.2</v>
      </c>
      <c r="U95" s="156"/>
      <c r="V95" s="158"/>
      <c r="W95" s="156"/>
      <c r="X95" s="158"/>
      <c r="Y95" s="156"/>
      <c r="Z95" s="158"/>
      <c r="AA95" s="156"/>
      <c r="AB95" s="158"/>
      <c r="AC95" s="156"/>
      <c r="AD95" s="158"/>
      <c r="AE95" s="156">
        <v>50</v>
      </c>
      <c r="AF95" s="158">
        <f t="shared" si="24"/>
        <v>541</v>
      </c>
      <c r="AG95" s="156"/>
      <c r="AH95" s="158"/>
      <c r="AI95" s="156">
        <f t="shared" si="26"/>
        <v>70</v>
      </c>
      <c r="AJ95" s="158">
        <f t="shared" si="17"/>
        <v>1623</v>
      </c>
    </row>
    <row r="96" spans="1:36" ht="18" customHeight="1" x14ac:dyDescent="0.2">
      <c r="A96" s="133">
        <v>88</v>
      </c>
      <c r="B96" s="150" t="s">
        <v>393</v>
      </c>
      <c r="C96" s="168" t="s">
        <v>325</v>
      </c>
      <c r="D96" s="166">
        <f t="shared" si="18"/>
        <v>260</v>
      </c>
      <c r="E96" s="149">
        <v>6.78</v>
      </c>
      <c r="F96" s="149"/>
      <c r="G96" s="149"/>
      <c r="H96" s="149">
        <f t="shared" si="19"/>
        <v>6.78</v>
      </c>
      <c r="I96" s="156">
        <v>50</v>
      </c>
      <c r="J96" s="158">
        <f t="shared" si="20"/>
        <v>339</v>
      </c>
      <c r="K96" s="156">
        <v>10</v>
      </c>
      <c r="L96" s="189">
        <f t="shared" si="28"/>
        <v>67.8</v>
      </c>
      <c r="M96" s="190">
        <v>30</v>
      </c>
      <c r="N96" s="158">
        <f t="shared" si="21"/>
        <v>203.4</v>
      </c>
      <c r="O96" s="166"/>
      <c r="P96" s="158"/>
      <c r="Q96" s="156">
        <v>50</v>
      </c>
      <c r="R96" s="161">
        <f t="shared" si="22"/>
        <v>339</v>
      </c>
      <c r="S96" s="156">
        <v>50</v>
      </c>
      <c r="T96" s="158">
        <f t="shared" si="23"/>
        <v>339</v>
      </c>
      <c r="U96" s="156">
        <v>20</v>
      </c>
      <c r="V96" s="158">
        <f t="shared" ref="V96:V148" si="31">U96*H96</f>
        <v>135.6</v>
      </c>
      <c r="W96" s="156"/>
      <c r="X96" s="158"/>
      <c r="Y96" s="156"/>
      <c r="Z96" s="158"/>
      <c r="AA96" s="156"/>
      <c r="AB96" s="158"/>
      <c r="AC96" s="156"/>
      <c r="AD96" s="158"/>
      <c r="AE96" s="156">
        <v>50</v>
      </c>
      <c r="AF96" s="158">
        <f t="shared" si="24"/>
        <v>339</v>
      </c>
      <c r="AG96" s="156"/>
      <c r="AH96" s="158"/>
      <c r="AI96" s="156">
        <f t="shared" si="26"/>
        <v>130</v>
      </c>
      <c r="AJ96" s="158">
        <f t="shared" si="17"/>
        <v>1762.8</v>
      </c>
    </row>
    <row r="97" spans="1:36" ht="16.5" customHeight="1" x14ac:dyDescent="0.2">
      <c r="A97" s="133">
        <v>89</v>
      </c>
      <c r="B97" s="151" t="s">
        <v>390</v>
      </c>
      <c r="C97" s="168" t="s">
        <v>325</v>
      </c>
      <c r="D97" s="166">
        <f t="shared" si="18"/>
        <v>230</v>
      </c>
      <c r="E97" s="149">
        <v>15.21</v>
      </c>
      <c r="F97" s="149"/>
      <c r="G97" s="149"/>
      <c r="H97" s="149">
        <f t="shared" si="19"/>
        <v>15.21</v>
      </c>
      <c r="I97" s="156">
        <v>50</v>
      </c>
      <c r="J97" s="158">
        <f t="shared" si="20"/>
        <v>760.5</v>
      </c>
      <c r="K97" s="156">
        <v>10</v>
      </c>
      <c r="L97" s="189">
        <f t="shared" si="28"/>
        <v>152.1</v>
      </c>
      <c r="M97" s="190">
        <v>30</v>
      </c>
      <c r="N97" s="158">
        <f t="shared" si="21"/>
        <v>456.3</v>
      </c>
      <c r="O97" s="166"/>
      <c r="P97" s="158"/>
      <c r="Q97" s="156">
        <v>10</v>
      </c>
      <c r="R97" s="161">
        <f t="shared" si="22"/>
        <v>152.1</v>
      </c>
      <c r="S97" s="156">
        <v>50</v>
      </c>
      <c r="T97" s="158">
        <f t="shared" si="23"/>
        <v>760.5</v>
      </c>
      <c r="U97" s="156">
        <v>20</v>
      </c>
      <c r="V97" s="158">
        <f t="shared" si="31"/>
        <v>304.2</v>
      </c>
      <c r="W97" s="156"/>
      <c r="X97" s="158"/>
      <c r="Y97" s="156"/>
      <c r="Z97" s="158"/>
      <c r="AA97" s="156"/>
      <c r="AB97" s="158"/>
      <c r="AC97" s="156">
        <v>10</v>
      </c>
      <c r="AD97" s="158">
        <f t="shared" si="27"/>
        <v>152.1</v>
      </c>
      <c r="AE97" s="156">
        <v>50</v>
      </c>
      <c r="AF97" s="158">
        <f t="shared" si="24"/>
        <v>760.5</v>
      </c>
      <c r="AG97" s="156"/>
      <c r="AH97" s="158"/>
      <c r="AI97" s="156">
        <f t="shared" si="26"/>
        <v>140</v>
      </c>
      <c r="AJ97" s="158">
        <f t="shared" si="17"/>
        <v>3498.3</v>
      </c>
    </row>
    <row r="98" spans="1:36" ht="19.5" customHeight="1" x14ac:dyDescent="0.2">
      <c r="A98" s="133">
        <v>90</v>
      </c>
      <c r="B98" s="150" t="s">
        <v>394</v>
      </c>
      <c r="C98" s="168" t="s">
        <v>325</v>
      </c>
      <c r="D98" s="166">
        <f t="shared" si="18"/>
        <v>930</v>
      </c>
      <c r="E98" s="149">
        <v>3.98</v>
      </c>
      <c r="F98" s="149"/>
      <c r="G98" s="149"/>
      <c r="H98" s="149">
        <f t="shared" si="19"/>
        <v>3.98</v>
      </c>
      <c r="I98" s="156">
        <v>200</v>
      </c>
      <c r="J98" s="158">
        <f t="shared" si="20"/>
        <v>796</v>
      </c>
      <c r="K98" s="156">
        <v>10</v>
      </c>
      <c r="L98" s="189">
        <f t="shared" si="28"/>
        <v>39.799999999999997</v>
      </c>
      <c r="M98" s="190">
        <v>100</v>
      </c>
      <c r="N98" s="158">
        <f t="shared" si="21"/>
        <v>398</v>
      </c>
      <c r="O98" s="166">
        <v>30</v>
      </c>
      <c r="P98" s="158">
        <f t="shared" si="29"/>
        <v>119.4</v>
      </c>
      <c r="Q98" s="156">
        <v>300</v>
      </c>
      <c r="R98" s="161">
        <f t="shared" si="22"/>
        <v>1194</v>
      </c>
      <c r="S98" s="156">
        <v>50</v>
      </c>
      <c r="T98" s="158">
        <f t="shared" si="23"/>
        <v>199</v>
      </c>
      <c r="U98" s="156">
        <v>20</v>
      </c>
      <c r="V98" s="158">
        <f t="shared" si="31"/>
        <v>79.599999999999994</v>
      </c>
      <c r="W98" s="156"/>
      <c r="X98" s="158"/>
      <c r="Y98" s="156">
        <v>10</v>
      </c>
      <c r="Z98" s="158">
        <f t="shared" si="30"/>
        <v>39.799999999999997</v>
      </c>
      <c r="AA98" s="156"/>
      <c r="AB98" s="158"/>
      <c r="AC98" s="156">
        <v>10</v>
      </c>
      <c r="AD98" s="158">
        <f t="shared" si="27"/>
        <v>39.799999999999997</v>
      </c>
      <c r="AE98" s="156">
        <v>200</v>
      </c>
      <c r="AF98" s="158">
        <f t="shared" si="24"/>
        <v>796</v>
      </c>
      <c r="AG98" s="156"/>
      <c r="AH98" s="158"/>
      <c r="AI98" s="156">
        <f t="shared" si="26"/>
        <v>330</v>
      </c>
      <c r="AJ98" s="158">
        <f t="shared" si="17"/>
        <v>3701.4</v>
      </c>
    </row>
    <row r="99" spans="1:36" ht="18" customHeight="1" x14ac:dyDescent="0.2">
      <c r="A99" s="133">
        <v>91</v>
      </c>
      <c r="B99" s="151" t="s">
        <v>391</v>
      </c>
      <c r="C99" s="168" t="s">
        <v>326</v>
      </c>
      <c r="D99" s="166">
        <f t="shared" si="18"/>
        <v>213</v>
      </c>
      <c r="E99" s="158">
        <v>3.44</v>
      </c>
      <c r="F99" s="158"/>
      <c r="G99" s="158"/>
      <c r="H99" s="149">
        <f t="shared" si="19"/>
        <v>3.44</v>
      </c>
      <c r="I99" s="156">
        <v>50</v>
      </c>
      <c r="J99" s="158">
        <f t="shared" si="20"/>
        <v>172</v>
      </c>
      <c r="K99" s="156">
        <v>10</v>
      </c>
      <c r="L99" s="189">
        <f t="shared" si="28"/>
        <v>34.4</v>
      </c>
      <c r="M99" s="190">
        <v>30</v>
      </c>
      <c r="N99" s="158">
        <f t="shared" si="21"/>
        <v>103.2</v>
      </c>
      <c r="O99" s="166"/>
      <c r="P99" s="158"/>
      <c r="Q99" s="156"/>
      <c r="R99" s="161"/>
      <c r="S99" s="156">
        <v>50</v>
      </c>
      <c r="T99" s="158">
        <f t="shared" si="23"/>
        <v>172</v>
      </c>
      <c r="U99" s="156">
        <v>20</v>
      </c>
      <c r="V99" s="158">
        <f t="shared" si="31"/>
        <v>68.8</v>
      </c>
      <c r="W99" s="156">
        <v>3</v>
      </c>
      <c r="X99" s="158">
        <f t="shared" ref="X99:X129" si="32">W99*H99</f>
        <v>10.32</v>
      </c>
      <c r="Y99" s="156"/>
      <c r="Z99" s="158"/>
      <c r="AA99" s="156"/>
      <c r="AB99" s="158"/>
      <c r="AC99" s="156"/>
      <c r="AD99" s="158"/>
      <c r="AE99" s="156">
        <v>50</v>
      </c>
      <c r="AF99" s="158">
        <f t="shared" si="24"/>
        <v>172</v>
      </c>
      <c r="AG99" s="156"/>
      <c r="AH99" s="158"/>
      <c r="AI99" s="156">
        <f t="shared" si="26"/>
        <v>133</v>
      </c>
      <c r="AJ99" s="158">
        <f t="shared" si="17"/>
        <v>732.72</v>
      </c>
    </row>
    <row r="100" spans="1:36" ht="18" customHeight="1" x14ac:dyDescent="0.2">
      <c r="A100" s="133">
        <v>92</v>
      </c>
      <c r="B100" s="151" t="s">
        <v>395</v>
      </c>
      <c r="C100" s="168" t="s">
        <v>325</v>
      </c>
      <c r="D100" s="166">
        <f t="shared" si="18"/>
        <v>170</v>
      </c>
      <c r="E100" s="149">
        <v>9.1300000000000008</v>
      </c>
      <c r="F100" s="149"/>
      <c r="G100" s="149"/>
      <c r="H100" s="149">
        <f t="shared" si="19"/>
        <v>9.1300000000000008</v>
      </c>
      <c r="I100" s="156">
        <v>100</v>
      </c>
      <c r="J100" s="158">
        <f t="shared" si="20"/>
        <v>913</v>
      </c>
      <c r="K100" s="156"/>
      <c r="L100" s="189"/>
      <c r="M100" s="190">
        <v>30</v>
      </c>
      <c r="N100" s="158">
        <f t="shared" si="21"/>
        <v>273.89999999999998</v>
      </c>
      <c r="O100" s="166"/>
      <c r="P100" s="158"/>
      <c r="Q100" s="156">
        <v>10</v>
      </c>
      <c r="R100" s="161">
        <f t="shared" si="22"/>
        <v>91.3</v>
      </c>
      <c r="S100" s="156">
        <v>20</v>
      </c>
      <c r="T100" s="158">
        <f t="shared" si="23"/>
        <v>182.6</v>
      </c>
      <c r="U100" s="156"/>
      <c r="V100" s="158"/>
      <c r="W100" s="156"/>
      <c r="X100" s="158"/>
      <c r="Y100" s="156"/>
      <c r="Z100" s="158"/>
      <c r="AA100" s="156"/>
      <c r="AB100" s="158"/>
      <c r="AC100" s="156"/>
      <c r="AD100" s="158"/>
      <c r="AE100" s="156">
        <v>10</v>
      </c>
      <c r="AF100" s="158">
        <f t="shared" si="24"/>
        <v>91.3</v>
      </c>
      <c r="AG100" s="156"/>
      <c r="AH100" s="158"/>
      <c r="AI100" s="156">
        <f t="shared" si="26"/>
        <v>120</v>
      </c>
      <c r="AJ100" s="158">
        <f t="shared" si="17"/>
        <v>1552.1</v>
      </c>
    </row>
    <row r="101" spans="1:36" ht="18" customHeight="1" x14ac:dyDescent="0.2">
      <c r="A101" s="133">
        <v>93</v>
      </c>
      <c r="B101" s="151" t="s">
        <v>310</v>
      </c>
      <c r="C101" s="168" t="s">
        <v>325</v>
      </c>
      <c r="D101" s="166">
        <f t="shared" si="18"/>
        <v>430</v>
      </c>
      <c r="E101" s="158">
        <v>20.79</v>
      </c>
      <c r="F101" s="158"/>
      <c r="G101" s="158"/>
      <c r="H101" s="149">
        <f t="shared" si="19"/>
        <v>20.79</v>
      </c>
      <c r="I101" s="156">
        <v>100</v>
      </c>
      <c r="J101" s="158">
        <f t="shared" si="20"/>
        <v>2079</v>
      </c>
      <c r="K101" s="156"/>
      <c r="L101" s="189"/>
      <c r="M101" s="190">
        <v>100</v>
      </c>
      <c r="N101" s="158">
        <f t="shared" si="21"/>
        <v>2079</v>
      </c>
      <c r="O101" s="166"/>
      <c r="P101" s="158"/>
      <c r="Q101" s="156">
        <v>10</v>
      </c>
      <c r="R101" s="161">
        <f t="shared" si="22"/>
        <v>207.9</v>
      </c>
      <c r="S101" s="156">
        <v>20</v>
      </c>
      <c r="T101" s="158">
        <f t="shared" si="23"/>
        <v>415.8</v>
      </c>
      <c r="U101" s="156"/>
      <c r="V101" s="158"/>
      <c r="W101" s="156"/>
      <c r="X101" s="158"/>
      <c r="Y101" s="156"/>
      <c r="Z101" s="158"/>
      <c r="AA101" s="156"/>
      <c r="AB101" s="158"/>
      <c r="AC101" s="156"/>
      <c r="AD101" s="158"/>
      <c r="AE101" s="156">
        <v>200</v>
      </c>
      <c r="AF101" s="158">
        <f t="shared" si="24"/>
        <v>4158</v>
      </c>
      <c r="AG101" s="156"/>
      <c r="AH101" s="158"/>
      <c r="AI101" s="156">
        <f t="shared" si="26"/>
        <v>120</v>
      </c>
      <c r="AJ101" s="158">
        <f t="shared" si="17"/>
        <v>8939.7000000000007</v>
      </c>
    </row>
    <row r="102" spans="1:36" ht="18" customHeight="1" x14ac:dyDescent="0.2">
      <c r="A102" s="133">
        <v>94</v>
      </c>
      <c r="B102" s="150" t="s">
        <v>477</v>
      </c>
      <c r="C102" s="168" t="s">
        <v>327</v>
      </c>
      <c r="D102" s="166">
        <f t="shared" si="18"/>
        <v>148</v>
      </c>
      <c r="E102" s="149">
        <v>12.19</v>
      </c>
      <c r="F102" s="149"/>
      <c r="G102" s="149"/>
      <c r="H102" s="149">
        <f t="shared" si="19"/>
        <v>12.19</v>
      </c>
      <c r="I102" s="156">
        <v>10</v>
      </c>
      <c r="J102" s="158">
        <f t="shared" si="20"/>
        <v>121.9</v>
      </c>
      <c r="K102" s="156"/>
      <c r="L102" s="189"/>
      <c r="M102" s="190">
        <v>30</v>
      </c>
      <c r="N102" s="158">
        <f t="shared" si="21"/>
        <v>365.7</v>
      </c>
      <c r="O102" s="166">
        <v>5</v>
      </c>
      <c r="P102" s="158">
        <f t="shared" si="29"/>
        <v>60.95</v>
      </c>
      <c r="Q102" s="165">
        <v>50</v>
      </c>
      <c r="R102" s="161">
        <f t="shared" si="22"/>
        <v>609.5</v>
      </c>
      <c r="S102" s="156"/>
      <c r="T102" s="158"/>
      <c r="U102" s="156"/>
      <c r="V102" s="158"/>
      <c r="W102" s="156"/>
      <c r="X102" s="158"/>
      <c r="Y102" s="156"/>
      <c r="Z102" s="158"/>
      <c r="AA102" s="156"/>
      <c r="AB102" s="158"/>
      <c r="AC102" s="156"/>
      <c r="AD102" s="158"/>
      <c r="AE102" s="156">
        <v>50</v>
      </c>
      <c r="AF102" s="158">
        <f t="shared" si="24"/>
        <v>609.5</v>
      </c>
      <c r="AG102" s="156">
        <v>3</v>
      </c>
      <c r="AH102" s="158">
        <f t="shared" si="25"/>
        <v>36.57</v>
      </c>
      <c r="AI102" s="156">
        <f t="shared" si="26"/>
        <v>18</v>
      </c>
      <c r="AJ102" s="158">
        <f t="shared" si="17"/>
        <v>1804.12</v>
      </c>
    </row>
    <row r="103" spans="1:36" ht="18" customHeight="1" x14ac:dyDescent="0.2">
      <c r="A103" s="133">
        <v>95</v>
      </c>
      <c r="B103" s="150" t="s">
        <v>396</v>
      </c>
      <c r="C103" s="168" t="s">
        <v>326</v>
      </c>
      <c r="D103" s="166">
        <f t="shared" si="18"/>
        <v>75</v>
      </c>
      <c r="E103" s="149">
        <v>3.04</v>
      </c>
      <c r="F103" s="149"/>
      <c r="G103" s="149"/>
      <c r="H103" s="149">
        <f t="shared" si="19"/>
        <v>3.04</v>
      </c>
      <c r="I103" s="156">
        <v>10</v>
      </c>
      <c r="J103" s="158">
        <f t="shared" si="20"/>
        <v>30.4</v>
      </c>
      <c r="K103" s="156"/>
      <c r="L103" s="189"/>
      <c r="M103" s="190">
        <v>10</v>
      </c>
      <c r="N103" s="158">
        <f t="shared" si="21"/>
        <v>30.4</v>
      </c>
      <c r="O103" s="166"/>
      <c r="P103" s="158"/>
      <c r="Q103" s="165">
        <v>5</v>
      </c>
      <c r="R103" s="161">
        <f t="shared" si="22"/>
        <v>15.2</v>
      </c>
      <c r="S103" s="156"/>
      <c r="T103" s="158"/>
      <c r="U103" s="156"/>
      <c r="V103" s="158"/>
      <c r="W103" s="156"/>
      <c r="X103" s="158"/>
      <c r="Y103" s="156"/>
      <c r="Z103" s="158"/>
      <c r="AA103" s="156"/>
      <c r="AB103" s="158"/>
      <c r="AC103" s="156"/>
      <c r="AD103" s="158"/>
      <c r="AE103" s="156">
        <v>50</v>
      </c>
      <c r="AF103" s="158">
        <f t="shared" si="24"/>
        <v>152</v>
      </c>
      <c r="AG103" s="156"/>
      <c r="AH103" s="158"/>
      <c r="AI103" s="156">
        <f t="shared" si="26"/>
        <v>10</v>
      </c>
      <c r="AJ103" s="158">
        <f t="shared" si="17"/>
        <v>228</v>
      </c>
    </row>
    <row r="104" spans="1:36" ht="18" customHeight="1" x14ac:dyDescent="0.2">
      <c r="A104" s="133">
        <v>96</v>
      </c>
      <c r="B104" s="150" t="s">
        <v>397</v>
      </c>
      <c r="C104" s="168" t="s">
        <v>326</v>
      </c>
      <c r="D104" s="166">
        <f t="shared" si="18"/>
        <v>99</v>
      </c>
      <c r="E104" s="149">
        <v>2.92</v>
      </c>
      <c r="F104" s="149"/>
      <c r="G104" s="149"/>
      <c r="H104" s="149">
        <f t="shared" si="19"/>
        <v>2.92</v>
      </c>
      <c r="I104" s="156">
        <v>10</v>
      </c>
      <c r="J104" s="158">
        <f t="shared" si="20"/>
        <v>29.2</v>
      </c>
      <c r="K104" s="156"/>
      <c r="L104" s="189"/>
      <c r="M104" s="190">
        <v>10</v>
      </c>
      <c r="N104" s="158">
        <f t="shared" si="21"/>
        <v>29.2</v>
      </c>
      <c r="O104" s="166">
        <v>2</v>
      </c>
      <c r="P104" s="158">
        <f t="shared" si="29"/>
        <v>5.84</v>
      </c>
      <c r="Q104" s="156">
        <v>20</v>
      </c>
      <c r="R104" s="161">
        <f t="shared" si="22"/>
        <v>58.4</v>
      </c>
      <c r="S104" s="156"/>
      <c r="T104" s="158"/>
      <c r="U104" s="156"/>
      <c r="V104" s="158"/>
      <c r="W104" s="156"/>
      <c r="X104" s="158"/>
      <c r="Y104" s="156">
        <v>5</v>
      </c>
      <c r="Z104" s="158">
        <f t="shared" si="30"/>
        <v>14.6</v>
      </c>
      <c r="AA104" s="156"/>
      <c r="AB104" s="158"/>
      <c r="AC104" s="156"/>
      <c r="AD104" s="158"/>
      <c r="AE104" s="156">
        <v>50</v>
      </c>
      <c r="AF104" s="158">
        <f t="shared" si="24"/>
        <v>146</v>
      </c>
      <c r="AG104" s="156">
        <v>2</v>
      </c>
      <c r="AH104" s="158">
        <f t="shared" si="25"/>
        <v>5.84</v>
      </c>
      <c r="AI104" s="156">
        <f t="shared" si="26"/>
        <v>19</v>
      </c>
      <c r="AJ104" s="158">
        <f t="shared" si="17"/>
        <v>289.08</v>
      </c>
    </row>
    <row r="105" spans="1:36" ht="18" customHeight="1" x14ac:dyDescent="0.2">
      <c r="A105" s="133">
        <v>97</v>
      </c>
      <c r="B105" s="151" t="s">
        <v>398</v>
      </c>
      <c r="C105" s="168" t="s">
        <v>325</v>
      </c>
      <c r="D105" s="166">
        <f t="shared" si="18"/>
        <v>8230</v>
      </c>
      <c r="E105" s="149">
        <v>5.71</v>
      </c>
      <c r="F105" s="149"/>
      <c r="G105" s="149"/>
      <c r="H105" s="149">
        <f t="shared" si="19"/>
        <v>5.71</v>
      </c>
      <c r="I105" s="156"/>
      <c r="J105" s="158"/>
      <c r="K105" s="156"/>
      <c r="L105" s="189"/>
      <c r="M105" s="190">
        <v>200</v>
      </c>
      <c r="N105" s="158">
        <f t="shared" si="21"/>
        <v>1142</v>
      </c>
      <c r="O105" s="166"/>
      <c r="P105" s="158"/>
      <c r="Q105" s="156">
        <v>8000</v>
      </c>
      <c r="R105" s="161">
        <f t="shared" si="22"/>
        <v>45680</v>
      </c>
      <c r="S105" s="156"/>
      <c r="T105" s="158"/>
      <c r="U105" s="156"/>
      <c r="V105" s="158"/>
      <c r="W105" s="156"/>
      <c r="X105" s="158"/>
      <c r="Y105" s="156"/>
      <c r="Z105" s="158"/>
      <c r="AA105" s="156"/>
      <c r="AB105" s="158"/>
      <c r="AC105" s="156"/>
      <c r="AD105" s="158"/>
      <c r="AE105" s="156">
        <v>30</v>
      </c>
      <c r="AF105" s="158">
        <f t="shared" si="24"/>
        <v>171.3</v>
      </c>
      <c r="AG105" s="156"/>
      <c r="AH105" s="158"/>
      <c r="AI105" s="156">
        <f t="shared" si="26"/>
        <v>0</v>
      </c>
      <c r="AJ105" s="158">
        <f t="shared" si="17"/>
        <v>46993.3</v>
      </c>
    </row>
    <row r="106" spans="1:36" ht="18" customHeight="1" x14ac:dyDescent="0.2">
      <c r="A106" s="133">
        <v>98</v>
      </c>
      <c r="B106" s="150" t="s">
        <v>369</v>
      </c>
      <c r="C106" s="168" t="s">
        <v>325</v>
      </c>
      <c r="D106" s="166">
        <f t="shared" si="18"/>
        <v>11510</v>
      </c>
      <c r="E106" s="149">
        <v>0.23</v>
      </c>
      <c r="F106" s="149"/>
      <c r="G106" s="149"/>
      <c r="H106" s="149">
        <f t="shared" si="19"/>
        <v>0.23</v>
      </c>
      <c r="I106" s="156"/>
      <c r="J106" s="158"/>
      <c r="K106" s="156"/>
      <c r="L106" s="189"/>
      <c r="M106" s="190">
        <v>500</v>
      </c>
      <c r="N106" s="158">
        <f t="shared" si="21"/>
        <v>115</v>
      </c>
      <c r="O106" s="166"/>
      <c r="P106" s="158"/>
      <c r="Q106" s="165">
        <v>10000</v>
      </c>
      <c r="R106" s="161">
        <f t="shared" si="22"/>
        <v>2300</v>
      </c>
      <c r="S106" s="156"/>
      <c r="T106" s="158"/>
      <c r="U106" s="156"/>
      <c r="V106" s="158"/>
      <c r="W106" s="156">
        <v>10</v>
      </c>
      <c r="X106" s="158">
        <f t="shared" si="32"/>
        <v>2.2999999999999998</v>
      </c>
      <c r="Y106" s="156"/>
      <c r="Z106" s="158"/>
      <c r="AA106" s="156"/>
      <c r="AB106" s="158"/>
      <c r="AC106" s="156"/>
      <c r="AD106" s="158"/>
      <c r="AE106" s="156">
        <v>1000</v>
      </c>
      <c r="AF106" s="158">
        <f t="shared" si="24"/>
        <v>230</v>
      </c>
      <c r="AG106" s="156"/>
      <c r="AH106" s="158"/>
      <c r="AI106" s="156">
        <f t="shared" si="26"/>
        <v>10</v>
      </c>
      <c r="AJ106" s="158">
        <f t="shared" si="17"/>
        <v>2647.3</v>
      </c>
    </row>
    <row r="107" spans="1:36" ht="18" customHeight="1" x14ac:dyDescent="0.2">
      <c r="A107" s="133">
        <v>99</v>
      </c>
      <c r="B107" s="152" t="s">
        <v>399</v>
      </c>
      <c r="C107" s="168" t="s">
        <v>325</v>
      </c>
      <c r="D107" s="166">
        <f t="shared" si="18"/>
        <v>11730</v>
      </c>
      <c r="E107" s="149">
        <v>0.6</v>
      </c>
      <c r="F107" s="149"/>
      <c r="G107" s="149"/>
      <c r="H107" s="149">
        <f t="shared" si="19"/>
        <v>0.6</v>
      </c>
      <c r="I107" s="156">
        <v>100</v>
      </c>
      <c r="J107" s="158">
        <f t="shared" si="20"/>
        <v>60</v>
      </c>
      <c r="K107" s="156">
        <v>10</v>
      </c>
      <c r="L107" s="189">
        <f t="shared" si="28"/>
        <v>6</v>
      </c>
      <c r="M107" s="190">
        <v>500</v>
      </c>
      <c r="N107" s="158">
        <f t="shared" si="21"/>
        <v>300</v>
      </c>
      <c r="O107" s="166"/>
      <c r="P107" s="158"/>
      <c r="Q107" s="165">
        <v>10000</v>
      </c>
      <c r="R107" s="161">
        <f t="shared" si="22"/>
        <v>6000</v>
      </c>
      <c r="S107" s="156">
        <v>100</v>
      </c>
      <c r="T107" s="158">
        <f t="shared" si="23"/>
        <v>60</v>
      </c>
      <c r="U107" s="156"/>
      <c r="V107" s="158"/>
      <c r="W107" s="156"/>
      <c r="X107" s="158"/>
      <c r="Y107" s="156"/>
      <c r="Z107" s="158"/>
      <c r="AA107" s="156"/>
      <c r="AB107" s="158"/>
      <c r="AC107" s="156">
        <v>10</v>
      </c>
      <c r="AD107" s="158">
        <f t="shared" si="27"/>
        <v>6</v>
      </c>
      <c r="AE107" s="156">
        <v>1000</v>
      </c>
      <c r="AF107" s="158">
        <f t="shared" si="24"/>
        <v>600</v>
      </c>
      <c r="AG107" s="156">
        <v>10</v>
      </c>
      <c r="AH107" s="158">
        <f t="shared" si="25"/>
        <v>6</v>
      </c>
      <c r="AI107" s="156">
        <f t="shared" si="26"/>
        <v>230</v>
      </c>
      <c r="AJ107" s="158">
        <f t="shared" si="17"/>
        <v>7038</v>
      </c>
    </row>
    <row r="108" spans="1:36" ht="18" customHeight="1" x14ac:dyDescent="0.2">
      <c r="A108" s="133">
        <v>100</v>
      </c>
      <c r="B108" s="155" t="s">
        <v>335</v>
      </c>
      <c r="C108" s="168" t="s">
        <v>325</v>
      </c>
      <c r="D108" s="166">
        <f t="shared" si="18"/>
        <v>240</v>
      </c>
      <c r="E108" s="149">
        <v>4.28</v>
      </c>
      <c r="F108" s="149"/>
      <c r="G108" s="149"/>
      <c r="H108" s="149">
        <f t="shared" si="19"/>
        <v>4.28</v>
      </c>
      <c r="I108" s="156">
        <v>50</v>
      </c>
      <c r="J108" s="158">
        <f t="shared" si="20"/>
        <v>214</v>
      </c>
      <c r="K108" s="156"/>
      <c r="L108" s="189"/>
      <c r="M108" s="190">
        <v>100</v>
      </c>
      <c r="N108" s="158">
        <f t="shared" si="21"/>
        <v>428</v>
      </c>
      <c r="O108" s="166"/>
      <c r="P108" s="158"/>
      <c r="Q108" s="165">
        <v>30</v>
      </c>
      <c r="R108" s="161">
        <f t="shared" si="22"/>
        <v>128.4</v>
      </c>
      <c r="S108" s="156">
        <v>50</v>
      </c>
      <c r="T108" s="158">
        <f t="shared" si="23"/>
        <v>214</v>
      </c>
      <c r="U108" s="156"/>
      <c r="V108" s="158"/>
      <c r="W108" s="156"/>
      <c r="X108" s="158"/>
      <c r="Y108" s="156"/>
      <c r="Z108" s="158"/>
      <c r="AA108" s="156"/>
      <c r="AB108" s="158"/>
      <c r="AC108" s="156"/>
      <c r="AD108" s="158"/>
      <c r="AE108" s="156">
        <v>10</v>
      </c>
      <c r="AF108" s="158">
        <f t="shared" si="24"/>
        <v>42.8</v>
      </c>
      <c r="AG108" s="156"/>
      <c r="AH108" s="158"/>
      <c r="AI108" s="156">
        <f t="shared" si="26"/>
        <v>100</v>
      </c>
      <c r="AJ108" s="158">
        <f t="shared" si="17"/>
        <v>1027.2</v>
      </c>
    </row>
    <row r="109" spans="1:36" ht="18" customHeight="1" x14ac:dyDescent="0.2">
      <c r="A109" s="133">
        <v>101</v>
      </c>
      <c r="B109" s="151" t="s">
        <v>54</v>
      </c>
      <c r="C109" s="168" t="s">
        <v>325</v>
      </c>
      <c r="D109" s="166">
        <f t="shared" si="18"/>
        <v>592</v>
      </c>
      <c r="E109" s="149">
        <v>9.84</v>
      </c>
      <c r="F109" s="149"/>
      <c r="G109" s="149"/>
      <c r="H109" s="149">
        <f t="shared" si="19"/>
        <v>9.84</v>
      </c>
      <c r="I109" s="156">
        <v>10</v>
      </c>
      <c r="J109" s="158">
        <f t="shared" si="20"/>
        <v>98.4</v>
      </c>
      <c r="K109" s="156"/>
      <c r="L109" s="189"/>
      <c r="M109" s="190">
        <v>50</v>
      </c>
      <c r="N109" s="158">
        <f t="shared" si="21"/>
        <v>492</v>
      </c>
      <c r="O109" s="166">
        <v>5</v>
      </c>
      <c r="P109" s="158">
        <f t="shared" si="29"/>
        <v>49.2</v>
      </c>
      <c r="Q109" s="156">
        <v>500</v>
      </c>
      <c r="R109" s="161">
        <f t="shared" si="22"/>
        <v>4920</v>
      </c>
      <c r="S109" s="156"/>
      <c r="T109" s="158"/>
      <c r="U109" s="156"/>
      <c r="V109" s="158"/>
      <c r="W109" s="156"/>
      <c r="X109" s="158"/>
      <c r="Y109" s="156"/>
      <c r="Z109" s="158"/>
      <c r="AA109" s="156"/>
      <c r="AB109" s="158"/>
      <c r="AC109" s="156"/>
      <c r="AD109" s="158"/>
      <c r="AE109" s="156">
        <v>25</v>
      </c>
      <c r="AF109" s="158">
        <f t="shared" si="24"/>
        <v>246</v>
      </c>
      <c r="AG109" s="156">
        <v>2</v>
      </c>
      <c r="AH109" s="158">
        <f t="shared" si="25"/>
        <v>19.68</v>
      </c>
      <c r="AI109" s="156">
        <f t="shared" si="26"/>
        <v>17</v>
      </c>
      <c r="AJ109" s="158">
        <f t="shared" si="17"/>
        <v>5825.28</v>
      </c>
    </row>
    <row r="110" spans="1:36" ht="18" customHeight="1" x14ac:dyDescent="0.2">
      <c r="A110" s="133">
        <v>102</v>
      </c>
      <c r="B110" s="150" t="s">
        <v>401</v>
      </c>
      <c r="C110" s="168" t="s">
        <v>325</v>
      </c>
      <c r="D110" s="166">
        <f t="shared" si="18"/>
        <v>244</v>
      </c>
      <c r="E110" s="149">
        <v>9.31</v>
      </c>
      <c r="F110" s="149"/>
      <c r="G110" s="149"/>
      <c r="H110" s="149">
        <f t="shared" si="19"/>
        <v>9.31</v>
      </c>
      <c r="I110" s="156">
        <v>50</v>
      </c>
      <c r="J110" s="158">
        <f t="shared" si="20"/>
        <v>465.5</v>
      </c>
      <c r="K110" s="156">
        <v>2</v>
      </c>
      <c r="L110" s="189">
        <f t="shared" si="28"/>
        <v>18.62</v>
      </c>
      <c r="M110" s="190">
        <v>100</v>
      </c>
      <c r="N110" s="158">
        <f t="shared" si="21"/>
        <v>931</v>
      </c>
      <c r="O110" s="166"/>
      <c r="P110" s="158"/>
      <c r="Q110" s="156">
        <v>50</v>
      </c>
      <c r="R110" s="161">
        <f t="shared" si="22"/>
        <v>465.5</v>
      </c>
      <c r="S110" s="156"/>
      <c r="T110" s="158"/>
      <c r="U110" s="156">
        <v>10</v>
      </c>
      <c r="V110" s="158">
        <f t="shared" si="31"/>
        <v>93.1</v>
      </c>
      <c r="W110" s="156"/>
      <c r="X110" s="158"/>
      <c r="Y110" s="156"/>
      <c r="Z110" s="158"/>
      <c r="AA110" s="156"/>
      <c r="AB110" s="158"/>
      <c r="AC110" s="156"/>
      <c r="AD110" s="158"/>
      <c r="AE110" s="156">
        <v>30</v>
      </c>
      <c r="AF110" s="158">
        <f t="shared" si="24"/>
        <v>279.3</v>
      </c>
      <c r="AG110" s="156">
        <v>2</v>
      </c>
      <c r="AH110" s="158">
        <f t="shared" si="25"/>
        <v>18.62</v>
      </c>
      <c r="AI110" s="156">
        <f t="shared" si="26"/>
        <v>64</v>
      </c>
      <c r="AJ110" s="158">
        <f t="shared" si="17"/>
        <v>2271.64</v>
      </c>
    </row>
    <row r="111" spans="1:36" ht="18" customHeight="1" x14ac:dyDescent="0.2">
      <c r="A111" s="133">
        <v>103</v>
      </c>
      <c r="B111" s="150" t="s">
        <v>400</v>
      </c>
      <c r="C111" s="168" t="s">
        <v>325</v>
      </c>
      <c r="D111" s="166">
        <f t="shared" si="18"/>
        <v>242</v>
      </c>
      <c r="E111" s="149">
        <v>16.72</v>
      </c>
      <c r="F111" s="149"/>
      <c r="G111" s="149"/>
      <c r="H111" s="149">
        <f t="shared" si="19"/>
        <v>16.72</v>
      </c>
      <c r="I111" s="156">
        <v>50</v>
      </c>
      <c r="J111" s="158">
        <f t="shared" si="20"/>
        <v>836</v>
      </c>
      <c r="K111" s="156">
        <v>2</v>
      </c>
      <c r="L111" s="189">
        <f t="shared" si="28"/>
        <v>33.44</v>
      </c>
      <c r="M111" s="190">
        <v>100</v>
      </c>
      <c r="N111" s="158">
        <f t="shared" si="21"/>
        <v>1672</v>
      </c>
      <c r="O111" s="166"/>
      <c r="P111" s="158"/>
      <c r="Q111" s="156">
        <v>50</v>
      </c>
      <c r="R111" s="161">
        <f t="shared" si="22"/>
        <v>836</v>
      </c>
      <c r="S111" s="156"/>
      <c r="T111" s="158"/>
      <c r="U111" s="156">
        <v>10</v>
      </c>
      <c r="V111" s="158">
        <f t="shared" si="31"/>
        <v>167.2</v>
      </c>
      <c r="W111" s="156"/>
      <c r="X111" s="158"/>
      <c r="Y111" s="156"/>
      <c r="Z111" s="158"/>
      <c r="AA111" s="156"/>
      <c r="AB111" s="158"/>
      <c r="AC111" s="156"/>
      <c r="AD111" s="158"/>
      <c r="AE111" s="156">
        <v>30</v>
      </c>
      <c r="AF111" s="158">
        <f t="shared" si="24"/>
        <v>501.6</v>
      </c>
      <c r="AG111" s="156"/>
      <c r="AH111" s="158"/>
      <c r="AI111" s="156">
        <f t="shared" si="26"/>
        <v>62</v>
      </c>
      <c r="AJ111" s="158">
        <f t="shared" si="17"/>
        <v>4046.24</v>
      </c>
    </row>
    <row r="112" spans="1:36" ht="18" customHeight="1" x14ac:dyDescent="0.2">
      <c r="A112" s="133">
        <v>104</v>
      </c>
      <c r="B112" s="151" t="s">
        <v>402</v>
      </c>
      <c r="C112" s="168" t="s">
        <v>325</v>
      </c>
      <c r="D112" s="166">
        <f t="shared" si="18"/>
        <v>190</v>
      </c>
      <c r="E112" s="149">
        <v>6.74</v>
      </c>
      <c r="F112" s="149"/>
      <c r="G112" s="149"/>
      <c r="H112" s="149">
        <f t="shared" si="19"/>
        <v>6.74</v>
      </c>
      <c r="I112" s="156">
        <v>50</v>
      </c>
      <c r="J112" s="158">
        <f t="shared" si="20"/>
        <v>337</v>
      </c>
      <c r="K112" s="156"/>
      <c r="L112" s="189"/>
      <c r="M112" s="190">
        <v>50</v>
      </c>
      <c r="N112" s="158">
        <f t="shared" si="21"/>
        <v>337</v>
      </c>
      <c r="O112" s="166"/>
      <c r="P112" s="158"/>
      <c r="Q112" s="156">
        <v>50</v>
      </c>
      <c r="R112" s="161">
        <f t="shared" si="22"/>
        <v>337</v>
      </c>
      <c r="S112" s="156"/>
      <c r="T112" s="158"/>
      <c r="U112" s="156">
        <v>10</v>
      </c>
      <c r="V112" s="158">
        <f t="shared" si="31"/>
        <v>67.400000000000006</v>
      </c>
      <c r="W112" s="156"/>
      <c r="X112" s="158"/>
      <c r="Y112" s="156"/>
      <c r="Z112" s="158"/>
      <c r="AA112" s="156"/>
      <c r="AB112" s="158"/>
      <c r="AC112" s="156"/>
      <c r="AD112" s="158"/>
      <c r="AE112" s="156">
        <v>30</v>
      </c>
      <c r="AF112" s="158">
        <f t="shared" si="24"/>
        <v>202.2</v>
      </c>
      <c r="AG112" s="156"/>
      <c r="AH112" s="158"/>
      <c r="AI112" s="156">
        <f t="shared" si="26"/>
        <v>60</v>
      </c>
      <c r="AJ112" s="158">
        <f t="shared" si="17"/>
        <v>1280.5999999999999</v>
      </c>
    </row>
    <row r="113" spans="1:58" ht="18" customHeight="1" x14ac:dyDescent="0.2">
      <c r="A113" s="133">
        <v>105</v>
      </c>
      <c r="B113" s="150" t="s">
        <v>403</v>
      </c>
      <c r="C113" s="168" t="s">
        <v>325</v>
      </c>
      <c r="D113" s="166">
        <f t="shared" si="18"/>
        <v>424</v>
      </c>
      <c r="E113" s="149">
        <v>15.29</v>
      </c>
      <c r="F113" s="149"/>
      <c r="G113" s="149"/>
      <c r="H113" s="149">
        <f t="shared" si="19"/>
        <v>15.29</v>
      </c>
      <c r="I113" s="156">
        <v>50</v>
      </c>
      <c r="J113" s="158">
        <f t="shared" si="20"/>
        <v>764.5</v>
      </c>
      <c r="K113" s="156"/>
      <c r="L113" s="189"/>
      <c r="M113" s="190">
        <v>50</v>
      </c>
      <c r="N113" s="158">
        <f t="shared" si="21"/>
        <v>764.5</v>
      </c>
      <c r="O113" s="166"/>
      <c r="P113" s="158"/>
      <c r="Q113" s="156">
        <v>300</v>
      </c>
      <c r="R113" s="161">
        <f t="shared" si="22"/>
        <v>4587</v>
      </c>
      <c r="S113" s="156"/>
      <c r="T113" s="158"/>
      <c r="U113" s="156"/>
      <c r="V113" s="158"/>
      <c r="W113" s="156">
        <v>4</v>
      </c>
      <c r="X113" s="158">
        <f t="shared" si="32"/>
        <v>61.16</v>
      </c>
      <c r="Y113" s="156"/>
      <c r="Z113" s="158"/>
      <c r="AA113" s="156"/>
      <c r="AB113" s="158"/>
      <c r="AC113" s="156"/>
      <c r="AD113" s="158"/>
      <c r="AE113" s="156">
        <v>20</v>
      </c>
      <c r="AF113" s="158">
        <f t="shared" si="24"/>
        <v>305.8</v>
      </c>
      <c r="AG113" s="156"/>
      <c r="AH113" s="158"/>
      <c r="AI113" s="156">
        <f t="shared" si="26"/>
        <v>54</v>
      </c>
      <c r="AJ113" s="158">
        <f t="shared" si="17"/>
        <v>6482.96</v>
      </c>
    </row>
    <row r="114" spans="1:58" ht="18" customHeight="1" x14ac:dyDescent="0.2">
      <c r="A114" s="133">
        <v>106</v>
      </c>
      <c r="B114" s="150" t="s">
        <v>404</v>
      </c>
      <c r="C114" s="168" t="s">
        <v>325</v>
      </c>
      <c r="D114" s="166">
        <f t="shared" si="18"/>
        <v>170</v>
      </c>
      <c r="E114" s="149">
        <v>9.73</v>
      </c>
      <c r="F114" s="149"/>
      <c r="G114" s="149"/>
      <c r="H114" s="149">
        <f t="shared" si="19"/>
        <v>9.73</v>
      </c>
      <c r="I114" s="156">
        <v>50</v>
      </c>
      <c r="J114" s="158">
        <f t="shared" si="20"/>
        <v>486.5</v>
      </c>
      <c r="K114" s="156"/>
      <c r="L114" s="189"/>
      <c r="M114" s="190">
        <v>50</v>
      </c>
      <c r="N114" s="158">
        <f t="shared" si="21"/>
        <v>486.5</v>
      </c>
      <c r="O114" s="166">
        <v>2</v>
      </c>
      <c r="P114" s="158">
        <f t="shared" si="29"/>
        <v>19.46</v>
      </c>
      <c r="Q114" s="156">
        <v>5</v>
      </c>
      <c r="R114" s="161">
        <f t="shared" si="22"/>
        <v>48.65</v>
      </c>
      <c r="S114" s="156"/>
      <c r="T114" s="158"/>
      <c r="U114" s="156">
        <v>10</v>
      </c>
      <c r="V114" s="158">
        <f t="shared" si="31"/>
        <v>97.3</v>
      </c>
      <c r="W114" s="156">
        <v>3</v>
      </c>
      <c r="X114" s="158">
        <f t="shared" si="32"/>
        <v>29.19</v>
      </c>
      <c r="Y114" s="156"/>
      <c r="Z114" s="158"/>
      <c r="AA114" s="156"/>
      <c r="AB114" s="158"/>
      <c r="AC114" s="156"/>
      <c r="AD114" s="158"/>
      <c r="AE114" s="156">
        <v>50</v>
      </c>
      <c r="AF114" s="158">
        <f t="shared" si="24"/>
        <v>486.5</v>
      </c>
      <c r="AG114" s="156"/>
      <c r="AH114" s="158"/>
      <c r="AI114" s="156">
        <f t="shared" si="26"/>
        <v>65</v>
      </c>
      <c r="AJ114" s="158">
        <f t="shared" si="17"/>
        <v>1654.1</v>
      </c>
    </row>
    <row r="115" spans="1:58" ht="18" customHeight="1" x14ac:dyDescent="0.2">
      <c r="A115" s="133">
        <v>107</v>
      </c>
      <c r="B115" s="151" t="s">
        <v>405</v>
      </c>
      <c r="C115" s="168" t="s">
        <v>325</v>
      </c>
      <c r="D115" s="166">
        <f t="shared" si="18"/>
        <v>75</v>
      </c>
      <c r="E115" s="149"/>
      <c r="F115" s="149">
        <v>29</v>
      </c>
      <c r="G115" s="149">
        <f>(F115*$G$6)+F115</f>
        <v>32.020000000000003</v>
      </c>
      <c r="H115" s="149">
        <f t="shared" si="19"/>
        <v>32.020000000000003</v>
      </c>
      <c r="I115" s="156"/>
      <c r="J115" s="158"/>
      <c r="K115" s="156"/>
      <c r="L115" s="189"/>
      <c r="M115" s="190">
        <v>20</v>
      </c>
      <c r="N115" s="158">
        <f t="shared" si="21"/>
        <v>640.4</v>
      </c>
      <c r="O115" s="166"/>
      <c r="P115" s="158"/>
      <c r="Q115" s="165">
        <v>5</v>
      </c>
      <c r="R115" s="161">
        <f t="shared" si="22"/>
        <v>160.1</v>
      </c>
      <c r="S115" s="156"/>
      <c r="T115" s="158"/>
      <c r="U115" s="156"/>
      <c r="V115" s="158"/>
      <c r="W115" s="156"/>
      <c r="X115" s="158"/>
      <c r="Y115" s="156"/>
      <c r="Z115" s="158"/>
      <c r="AA115" s="156"/>
      <c r="AB115" s="158"/>
      <c r="AC115" s="156"/>
      <c r="AD115" s="158"/>
      <c r="AE115" s="156">
        <v>50</v>
      </c>
      <c r="AF115" s="158">
        <f t="shared" si="24"/>
        <v>1601</v>
      </c>
      <c r="AG115" s="156"/>
      <c r="AH115" s="158"/>
      <c r="AI115" s="156">
        <f t="shared" si="26"/>
        <v>0</v>
      </c>
      <c r="AJ115" s="158">
        <f t="shared" si="17"/>
        <v>2401.5</v>
      </c>
    </row>
    <row r="116" spans="1:58" ht="18" customHeight="1" x14ac:dyDescent="0.2">
      <c r="A116" s="133">
        <v>108</v>
      </c>
      <c r="B116" s="151" t="s">
        <v>479</v>
      </c>
      <c r="C116" s="168" t="s">
        <v>325</v>
      </c>
      <c r="D116" s="166">
        <f t="shared" si="18"/>
        <v>60</v>
      </c>
      <c r="E116" s="149">
        <v>26.13</v>
      </c>
      <c r="F116" s="149"/>
      <c r="G116" s="149"/>
      <c r="H116" s="149">
        <f t="shared" si="19"/>
        <v>26.13</v>
      </c>
      <c r="I116" s="156"/>
      <c r="J116" s="158"/>
      <c r="K116" s="156"/>
      <c r="L116" s="189"/>
      <c r="M116" s="190">
        <v>50</v>
      </c>
      <c r="N116" s="158">
        <f t="shared" si="21"/>
        <v>1306.5</v>
      </c>
      <c r="O116" s="166"/>
      <c r="P116" s="158"/>
      <c r="Q116" s="156">
        <v>10</v>
      </c>
      <c r="R116" s="161">
        <f t="shared" si="22"/>
        <v>261.3</v>
      </c>
      <c r="S116" s="156"/>
      <c r="T116" s="158"/>
      <c r="U116" s="156"/>
      <c r="V116" s="158"/>
      <c r="W116" s="156"/>
      <c r="X116" s="158"/>
      <c r="Y116" s="156"/>
      <c r="Z116" s="158"/>
      <c r="AA116" s="156"/>
      <c r="AB116" s="158"/>
      <c r="AC116" s="156"/>
      <c r="AD116" s="158"/>
      <c r="AE116" s="156"/>
      <c r="AF116" s="158"/>
      <c r="AG116" s="156"/>
      <c r="AH116" s="158"/>
      <c r="AI116" s="156">
        <f t="shared" si="26"/>
        <v>0</v>
      </c>
      <c r="AJ116" s="158">
        <f t="shared" si="17"/>
        <v>1567.8</v>
      </c>
    </row>
    <row r="117" spans="1:58" ht="18" customHeight="1" x14ac:dyDescent="0.2">
      <c r="A117" s="133">
        <v>109</v>
      </c>
      <c r="B117" s="151" t="s">
        <v>406</v>
      </c>
      <c r="C117" s="168" t="s">
        <v>325</v>
      </c>
      <c r="D117" s="166">
        <f t="shared" si="18"/>
        <v>40</v>
      </c>
      <c r="E117" s="149">
        <v>33.19</v>
      </c>
      <c r="F117" s="149"/>
      <c r="G117" s="149"/>
      <c r="H117" s="149">
        <f t="shared" si="19"/>
        <v>33.19</v>
      </c>
      <c r="I117" s="156"/>
      <c r="J117" s="158"/>
      <c r="K117" s="156"/>
      <c r="L117" s="189"/>
      <c r="M117" s="190">
        <v>30</v>
      </c>
      <c r="N117" s="158">
        <f t="shared" si="21"/>
        <v>995.7</v>
      </c>
      <c r="O117" s="166"/>
      <c r="P117" s="158"/>
      <c r="Q117" s="156">
        <v>10</v>
      </c>
      <c r="R117" s="161">
        <f t="shared" si="22"/>
        <v>331.9</v>
      </c>
      <c r="S117" s="156"/>
      <c r="T117" s="158"/>
      <c r="U117" s="156"/>
      <c r="V117" s="158"/>
      <c r="W117" s="156"/>
      <c r="X117" s="158"/>
      <c r="Y117" s="156"/>
      <c r="Z117" s="158"/>
      <c r="AA117" s="156"/>
      <c r="AB117" s="158"/>
      <c r="AC117" s="156"/>
      <c r="AD117" s="158"/>
      <c r="AE117" s="156"/>
      <c r="AF117" s="158"/>
      <c r="AG117" s="156"/>
      <c r="AH117" s="158"/>
      <c r="AI117" s="156">
        <f t="shared" si="26"/>
        <v>0</v>
      </c>
      <c r="AJ117" s="158">
        <f t="shared" si="17"/>
        <v>1327.6</v>
      </c>
    </row>
    <row r="118" spans="1:58" ht="18" customHeight="1" x14ac:dyDescent="0.2">
      <c r="A118" s="133">
        <v>110</v>
      </c>
      <c r="B118" s="151" t="s">
        <v>407</v>
      </c>
      <c r="C118" s="168" t="s">
        <v>325</v>
      </c>
      <c r="D118" s="166">
        <f t="shared" si="18"/>
        <v>40</v>
      </c>
      <c r="E118" s="149">
        <v>33.19</v>
      </c>
      <c r="F118" s="149"/>
      <c r="G118" s="149"/>
      <c r="H118" s="149">
        <f t="shared" si="19"/>
        <v>33.19</v>
      </c>
      <c r="I118" s="156"/>
      <c r="J118" s="158"/>
      <c r="K118" s="156"/>
      <c r="L118" s="189"/>
      <c r="M118" s="190">
        <v>30</v>
      </c>
      <c r="N118" s="158">
        <f t="shared" si="21"/>
        <v>995.7</v>
      </c>
      <c r="O118" s="166"/>
      <c r="P118" s="158"/>
      <c r="Q118" s="156">
        <v>10</v>
      </c>
      <c r="R118" s="161">
        <f t="shared" si="22"/>
        <v>331.9</v>
      </c>
      <c r="S118" s="156"/>
      <c r="T118" s="158"/>
      <c r="U118" s="156"/>
      <c r="V118" s="158"/>
      <c r="W118" s="156"/>
      <c r="X118" s="158"/>
      <c r="Y118" s="156"/>
      <c r="Z118" s="158"/>
      <c r="AA118" s="156"/>
      <c r="AB118" s="158"/>
      <c r="AC118" s="156"/>
      <c r="AD118" s="158"/>
      <c r="AE118" s="156"/>
      <c r="AF118" s="158"/>
      <c r="AG118" s="156"/>
      <c r="AH118" s="158"/>
      <c r="AI118" s="156">
        <f t="shared" si="26"/>
        <v>0</v>
      </c>
      <c r="AJ118" s="158">
        <f t="shared" si="17"/>
        <v>1327.6</v>
      </c>
    </row>
    <row r="119" spans="1:58" ht="18" customHeight="1" x14ac:dyDescent="0.2">
      <c r="A119" s="133">
        <v>111</v>
      </c>
      <c r="B119" s="153" t="s">
        <v>408</v>
      </c>
      <c r="C119" s="168" t="s">
        <v>325</v>
      </c>
      <c r="D119" s="166">
        <f t="shared" si="18"/>
        <v>509</v>
      </c>
      <c r="E119" s="149">
        <v>16.920000000000002</v>
      </c>
      <c r="F119" s="149"/>
      <c r="G119" s="149"/>
      <c r="H119" s="149">
        <f t="shared" si="19"/>
        <v>16.920000000000002</v>
      </c>
      <c r="I119" s="195">
        <v>20</v>
      </c>
      <c r="J119" s="158">
        <f t="shared" si="20"/>
        <v>338.4</v>
      </c>
      <c r="K119" s="195"/>
      <c r="L119" s="189"/>
      <c r="M119" s="196">
        <v>50</v>
      </c>
      <c r="N119" s="158">
        <f t="shared" si="21"/>
        <v>846</v>
      </c>
      <c r="O119" s="166">
        <v>10</v>
      </c>
      <c r="P119" s="158">
        <f t="shared" si="29"/>
        <v>169.2</v>
      </c>
      <c r="Q119" s="165">
        <v>200</v>
      </c>
      <c r="R119" s="161">
        <f t="shared" si="22"/>
        <v>3384</v>
      </c>
      <c r="S119" s="156"/>
      <c r="T119" s="158"/>
      <c r="U119" s="195">
        <v>5</v>
      </c>
      <c r="V119" s="158">
        <f t="shared" si="31"/>
        <v>84.6</v>
      </c>
      <c r="W119" s="156">
        <v>4</v>
      </c>
      <c r="X119" s="158">
        <f t="shared" si="32"/>
        <v>67.680000000000007</v>
      </c>
      <c r="Y119" s="156">
        <v>10</v>
      </c>
      <c r="Z119" s="158">
        <f t="shared" si="30"/>
        <v>169.2</v>
      </c>
      <c r="AA119" s="156"/>
      <c r="AB119" s="158"/>
      <c r="AC119" s="156">
        <v>5</v>
      </c>
      <c r="AD119" s="158">
        <f t="shared" si="27"/>
        <v>84.6</v>
      </c>
      <c r="AE119" s="156">
        <v>200</v>
      </c>
      <c r="AF119" s="158">
        <f t="shared" si="24"/>
        <v>3384</v>
      </c>
      <c r="AG119" s="156">
        <v>5</v>
      </c>
      <c r="AH119" s="158">
        <f t="shared" si="25"/>
        <v>84.6</v>
      </c>
      <c r="AI119" s="156">
        <f t="shared" si="26"/>
        <v>59</v>
      </c>
      <c r="AJ119" s="158">
        <f t="shared" si="17"/>
        <v>8612.2800000000007</v>
      </c>
    </row>
    <row r="120" spans="1:58" ht="18" customHeight="1" x14ac:dyDescent="0.2">
      <c r="A120" s="133">
        <v>112</v>
      </c>
      <c r="B120" s="151" t="s">
        <v>409</v>
      </c>
      <c r="C120" s="168" t="s">
        <v>325</v>
      </c>
      <c r="D120" s="166">
        <f t="shared" si="18"/>
        <v>650</v>
      </c>
      <c r="E120" s="149">
        <v>3.76</v>
      </c>
      <c r="F120" s="149"/>
      <c r="G120" s="149"/>
      <c r="H120" s="149">
        <f t="shared" si="19"/>
        <v>3.76</v>
      </c>
      <c r="I120" s="156"/>
      <c r="J120" s="158"/>
      <c r="K120" s="156"/>
      <c r="L120" s="189"/>
      <c r="M120" s="190">
        <v>100</v>
      </c>
      <c r="N120" s="158">
        <f t="shared" si="21"/>
        <v>376</v>
      </c>
      <c r="O120" s="166"/>
      <c r="P120" s="158"/>
      <c r="Q120" s="156">
        <v>500</v>
      </c>
      <c r="R120" s="161">
        <f t="shared" si="22"/>
        <v>1880</v>
      </c>
      <c r="S120" s="156"/>
      <c r="T120" s="158"/>
      <c r="U120" s="156"/>
      <c r="V120" s="158"/>
      <c r="W120" s="156"/>
      <c r="X120" s="158"/>
      <c r="Y120" s="156"/>
      <c r="Z120" s="158"/>
      <c r="AA120" s="156"/>
      <c r="AB120" s="158"/>
      <c r="AC120" s="156"/>
      <c r="AD120" s="158"/>
      <c r="AE120" s="156">
        <v>50</v>
      </c>
      <c r="AF120" s="158">
        <f t="shared" si="24"/>
        <v>188</v>
      </c>
      <c r="AG120" s="156"/>
      <c r="AH120" s="158"/>
      <c r="AI120" s="156">
        <f t="shared" si="26"/>
        <v>0</v>
      </c>
      <c r="AJ120" s="158">
        <f t="shared" si="17"/>
        <v>2444</v>
      </c>
    </row>
    <row r="121" spans="1:58" ht="18" customHeight="1" x14ac:dyDescent="0.2">
      <c r="A121" s="133">
        <v>113</v>
      </c>
      <c r="B121" s="151" t="s">
        <v>56</v>
      </c>
      <c r="C121" s="168" t="s">
        <v>329</v>
      </c>
      <c r="D121" s="166">
        <f t="shared" si="18"/>
        <v>165</v>
      </c>
      <c r="E121" s="149">
        <v>40.5</v>
      </c>
      <c r="F121" s="149"/>
      <c r="G121" s="149"/>
      <c r="H121" s="149">
        <f t="shared" si="19"/>
        <v>40.5</v>
      </c>
      <c r="I121" s="156">
        <v>50</v>
      </c>
      <c r="J121" s="158">
        <f t="shared" si="20"/>
        <v>2025</v>
      </c>
      <c r="K121" s="156"/>
      <c r="L121" s="189"/>
      <c r="M121" s="190">
        <v>100</v>
      </c>
      <c r="N121" s="158">
        <f t="shared" si="21"/>
        <v>4050</v>
      </c>
      <c r="O121" s="166"/>
      <c r="P121" s="158"/>
      <c r="Q121" s="156">
        <v>5</v>
      </c>
      <c r="R121" s="161">
        <f t="shared" si="22"/>
        <v>202.5</v>
      </c>
      <c r="S121" s="156"/>
      <c r="T121" s="158"/>
      <c r="U121" s="156"/>
      <c r="V121" s="158"/>
      <c r="W121" s="156"/>
      <c r="X121" s="158"/>
      <c r="Y121" s="156"/>
      <c r="Z121" s="158"/>
      <c r="AA121" s="156"/>
      <c r="AB121" s="158"/>
      <c r="AC121" s="156"/>
      <c r="AD121" s="158"/>
      <c r="AE121" s="156">
        <v>10</v>
      </c>
      <c r="AF121" s="158">
        <f t="shared" si="24"/>
        <v>405</v>
      </c>
      <c r="AG121" s="156"/>
      <c r="AH121" s="158"/>
      <c r="AI121" s="156">
        <f t="shared" si="26"/>
        <v>50</v>
      </c>
      <c r="AJ121" s="158">
        <f t="shared" si="17"/>
        <v>6682.5</v>
      </c>
    </row>
    <row r="122" spans="1:58" ht="18" customHeight="1" x14ac:dyDescent="0.2">
      <c r="A122" s="133">
        <v>114</v>
      </c>
      <c r="B122" s="151" t="s">
        <v>411</v>
      </c>
      <c r="C122" s="168" t="s">
        <v>327</v>
      </c>
      <c r="D122" s="166">
        <f t="shared" si="18"/>
        <v>1100</v>
      </c>
      <c r="E122" s="149">
        <v>1.37</v>
      </c>
      <c r="F122" s="149"/>
      <c r="G122" s="149"/>
      <c r="H122" s="149">
        <f t="shared" si="19"/>
        <v>1.37</v>
      </c>
      <c r="I122" s="156">
        <v>100</v>
      </c>
      <c r="J122" s="158">
        <f t="shared" si="20"/>
        <v>137</v>
      </c>
      <c r="K122" s="156"/>
      <c r="L122" s="189"/>
      <c r="M122" s="190">
        <v>500</v>
      </c>
      <c r="N122" s="158">
        <f t="shared" si="21"/>
        <v>685</v>
      </c>
      <c r="O122" s="166"/>
      <c r="P122" s="158"/>
      <c r="Q122" s="156">
        <v>500</v>
      </c>
      <c r="R122" s="161">
        <f t="shared" si="22"/>
        <v>685</v>
      </c>
      <c r="S122" s="156"/>
      <c r="T122" s="158"/>
      <c r="U122" s="156"/>
      <c r="V122" s="158"/>
      <c r="W122" s="156"/>
      <c r="X122" s="158"/>
      <c r="Y122" s="156"/>
      <c r="Z122" s="158"/>
      <c r="AA122" s="156"/>
      <c r="AB122" s="158"/>
      <c r="AC122" s="156"/>
      <c r="AD122" s="158"/>
      <c r="AE122" s="156"/>
      <c r="AF122" s="158"/>
      <c r="AG122" s="156"/>
      <c r="AH122" s="158"/>
      <c r="AI122" s="156">
        <f t="shared" si="26"/>
        <v>100</v>
      </c>
      <c r="AJ122" s="158">
        <f t="shared" si="17"/>
        <v>1507</v>
      </c>
    </row>
    <row r="123" spans="1:58" ht="18" customHeight="1" x14ac:dyDescent="0.2">
      <c r="A123" s="133">
        <v>115</v>
      </c>
      <c r="B123" s="151" t="s">
        <v>57</v>
      </c>
      <c r="C123" s="168" t="s">
        <v>325</v>
      </c>
      <c r="D123" s="166">
        <f t="shared" si="18"/>
        <v>3100</v>
      </c>
      <c r="E123" s="149">
        <v>1.07</v>
      </c>
      <c r="F123" s="149"/>
      <c r="G123" s="149"/>
      <c r="H123" s="149">
        <f t="shared" si="19"/>
        <v>1.07</v>
      </c>
      <c r="I123" s="156"/>
      <c r="J123" s="158"/>
      <c r="K123" s="156"/>
      <c r="L123" s="189"/>
      <c r="M123" s="190">
        <v>1000</v>
      </c>
      <c r="N123" s="158">
        <f t="shared" si="21"/>
        <v>1070</v>
      </c>
      <c r="O123" s="166"/>
      <c r="P123" s="158"/>
      <c r="Q123" s="156">
        <v>300</v>
      </c>
      <c r="R123" s="161">
        <f t="shared" si="22"/>
        <v>321</v>
      </c>
      <c r="S123" s="156"/>
      <c r="T123" s="158"/>
      <c r="U123" s="156"/>
      <c r="V123" s="158"/>
      <c r="W123" s="156"/>
      <c r="X123" s="158"/>
      <c r="Y123" s="156">
        <v>1000</v>
      </c>
      <c r="Z123" s="158">
        <f t="shared" si="30"/>
        <v>1070</v>
      </c>
      <c r="AA123" s="156"/>
      <c r="AB123" s="158"/>
      <c r="AC123" s="156"/>
      <c r="AD123" s="158"/>
      <c r="AE123" s="156">
        <v>800</v>
      </c>
      <c r="AF123" s="158">
        <f t="shared" si="24"/>
        <v>856</v>
      </c>
      <c r="AG123" s="156"/>
      <c r="AH123" s="158"/>
      <c r="AI123" s="156">
        <f t="shared" si="26"/>
        <v>1000</v>
      </c>
      <c r="AJ123" s="158">
        <f t="shared" si="17"/>
        <v>3317</v>
      </c>
    </row>
    <row r="124" spans="1:58" ht="18" customHeight="1" x14ac:dyDescent="0.2">
      <c r="A124" s="133">
        <v>116</v>
      </c>
      <c r="B124" s="151" t="s">
        <v>412</v>
      </c>
      <c r="C124" s="168" t="s">
        <v>325</v>
      </c>
      <c r="D124" s="166">
        <f t="shared" si="18"/>
        <v>1200</v>
      </c>
      <c r="E124" s="149">
        <v>1.45</v>
      </c>
      <c r="F124" s="149"/>
      <c r="G124" s="149"/>
      <c r="H124" s="149">
        <f t="shared" si="19"/>
        <v>1.45</v>
      </c>
      <c r="I124" s="156"/>
      <c r="J124" s="158"/>
      <c r="K124" s="156"/>
      <c r="L124" s="189"/>
      <c r="M124" s="190">
        <v>500</v>
      </c>
      <c r="N124" s="158">
        <f t="shared" si="21"/>
        <v>725</v>
      </c>
      <c r="O124" s="166"/>
      <c r="P124" s="158"/>
      <c r="Q124" s="165">
        <v>200</v>
      </c>
      <c r="R124" s="161">
        <f t="shared" si="22"/>
        <v>290</v>
      </c>
      <c r="S124" s="165"/>
      <c r="T124" s="158"/>
      <c r="U124" s="156"/>
      <c r="V124" s="158"/>
      <c r="W124" s="156"/>
      <c r="X124" s="158"/>
      <c r="Y124" s="156"/>
      <c r="Z124" s="158"/>
      <c r="AA124" s="156"/>
      <c r="AB124" s="158"/>
      <c r="AC124" s="156"/>
      <c r="AD124" s="158"/>
      <c r="AE124" s="156">
        <v>500</v>
      </c>
      <c r="AF124" s="158">
        <f t="shared" si="24"/>
        <v>725</v>
      </c>
      <c r="AG124" s="156"/>
      <c r="AH124" s="158"/>
      <c r="AI124" s="156">
        <f t="shared" si="26"/>
        <v>0</v>
      </c>
      <c r="AJ124" s="158">
        <f t="shared" si="17"/>
        <v>1740</v>
      </c>
    </row>
    <row r="125" spans="1:58" ht="18" customHeight="1" x14ac:dyDescent="0.2">
      <c r="A125" s="133">
        <v>117</v>
      </c>
      <c r="B125" s="150" t="s">
        <v>413</v>
      </c>
      <c r="C125" s="168" t="s">
        <v>330</v>
      </c>
      <c r="D125" s="166">
        <f t="shared" si="18"/>
        <v>390</v>
      </c>
      <c r="E125" s="149">
        <v>25.8</v>
      </c>
      <c r="F125" s="149"/>
      <c r="G125" s="149"/>
      <c r="H125" s="149">
        <f t="shared" si="19"/>
        <v>25.8</v>
      </c>
      <c r="I125" s="156">
        <v>10</v>
      </c>
      <c r="J125" s="158">
        <f t="shared" si="20"/>
        <v>258</v>
      </c>
      <c r="K125" s="156"/>
      <c r="L125" s="189"/>
      <c r="M125" s="190">
        <v>50</v>
      </c>
      <c r="N125" s="158">
        <f t="shared" si="21"/>
        <v>1290</v>
      </c>
      <c r="O125" s="166"/>
      <c r="P125" s="158"/>
      <c r="Q125" s="156">
        <v>200</v>
      </c>
      <c r="R125" s="161">
        <f t="shared" si="22"/>
        <v>5160</v>
      </c>
      <c r="S125" s="156"/>
      <c r="T125" s="158"/>
      <c r="U125" s="156"/>
      <c r="V125" s="158"/>
      <c r="W125" s="156"/>
      <c r="X125" s="158"/>
      <c r="Y125" s="156"/>
      <c r="Z125" s="158"/>
      <c r="AA125" s="156"/>
      <c r="AB125" s="158"/>
      <c r="AC125" s="156">
        <v>30</v>
      </c>
      <c r="AD125" s="158">
        <f t="shared" si="27"/>
        <v>774</v>
      </c>
      <c r="AE125" s="156">
        <v>100</v>
      </c>
      <c r="AF125" s="158">
        <f t="shared" si="24"/>
        <v>2580</v>
      </c>
      <c r="AG125" s="156"/>
      <c r="AH125" s="158"/>
      <c r="AI125" s="156">
        <f t="shared" si="26"/>
        <v>40</v>
      </c>
      <c r="AJ125" s="158">
        <f t="shared" si="17"/>
        <v>10062</v>
      </c>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row>
    <row r="126" spans="1:58" ht="18" customHeight="1" x14ac:dyDescent="0.2">
      <c r="A126" s="133">
        <v>118</v>
      </c>
      <c r="B126" s="151" t="s">
        <v>414</v>
      </c>
      <c r="C126" s="168" t="s">
        <v>326</v>
      </c>
      <c r="D126" s="166">
        <f t="shared" si="18"/>
        <v>2100</v>
      </c>
      <c r="E126" s="158">
        <v>17.39</v>
      </c>
      <c r="F126" s="158"/>
      <c r="G126" s="158"/>
      <c r="H126" s="149">
        <f t="shared" si="19"/>
        <v>17.39</v>
      </c>
      <c r="I126" s="156"/>
      <c r="J126" s="158"/>
      <c r="K126" s="156"/>
      <c r="L126" s="189"/>
      <c r="M126" s="190">
        <v>100</v>
      </c>
      <c r="N126" s="158">
        <f t="shared" si="21"/>
        <v>1739</v>
      </c>
      <c r="O126" s="166"/>
      <c r="P126" s="158"/>
      <c r="Q126" s="165">
        <v>1000</v>
      </c>
      <c r="R126" s="161">
        <f t="shared" si="22"/>
        <v>17390</v>
      </c>
      <c r="S126" s="156"/>
      <c r="T126" s="158"/>
      <c r="U126" s="156"/>
      <c r="V126" s="158"/>
      <c r="W126" s="156"/>
      <c r="X126" s="158"/>
      <c r="Y126" s="156"/>
      <c r="Z126" s="158"/>
      <c r="AA126" s="156"/>
      <c r="AB126" s="158"/>
      <c r="AC126" s="156"/>
      <c r="AD126" s="158"/>
      <c r="AE126" s="156">
        <v>1000</v>
      </c>
      <c r="AF126" s="158">
        <f t="shared" si="24"/>
        <v>17390</v>
      </c>
      <c r="AG126" s="156"/>
      <c r="AH126" s="158"/>
      <c r="AI126" s="156">
        <f t="shared" si="26"/>
        <v>0</v>
      </c>
      <c r="AJ126" s="158">
        <f t="shared" si="17"/>
        <v>36519</v>
      </c>
    </row>
    <row r="127" spans="1:58" ht="18.75" customHeight="1" x14ac:dyDescent="0.2">
      <c r="A127" s="133">
        <v>119</v>
      </c>
      <c r="B127" s="151" t="s">
        <v>415</v>
      </c>
      <c r="C127" s="168" t="s">
        <v>325</v>
      </c>
      <c r="D127" s="166">
        <f t="shared" si="18"/>
        <v>700</v>
      </c>
      <c r="E127" s="149"/>
      <c r="F127" s="149">
        <v>1</v>
      </c>
      <c r="G127" s="149">
        <f>(F127*$G$6)+F127</f>
        <v>1.1000000000000001</v>
      </c>
      <c r="H127" s="149">
        <f t="shared" si="19"/>
        <v>1.1000000000000001</v>
      </c>
      <c r="I127" s="156"/>
      <c r="J127" s="158"/>
      <c r="K127" s="156"/>
      <c r="L127" s="189"/>
      <c r="M127" s="190">
        <v>500</v>
      </c>
      <c r="N127" s="158">
        <f t="shared" si="21"/>
        <v>550</v>
      </c>
      <c r="O127" s="166"/>
      <c r="P127" s="158"/>
      <c r="Q127" s="156">
        <v>200</v>
      </c>
      <c r="R127" s="161">
        <f t="shared" si="22"/>
        <v>220</v>
      </c>
      <c r="S127" s="156"/>
      <c r="T127" s="158"/>
      <c r="U127" s="156"/>
      <c r="V127" s="158"/>
      <c r="W127" s="156"/>
      <c r="X127" s="158"/>
      <c r="Y127" s="156"/>
      <c r="Z127" s="158"/>
      <c r="AA127" s="156"/>
      <c r="AB127" s="158"/>
      <c r="AC127" s="156"/>
      <c r="AD127" s="158"/>
      <c r="AE127" s="156"/>
      <c r="AF127" s="158"/>
      <c r="AG127" s="156"/>
      <c r="AH127" s="158"/>
      <c r="AI127" s="156">
        <f t="shared" si="26"/>
        <v>0</v>
      </c>
      <c r="AJ127" s="158">
        <f t="shared" si="17"/>
        <v>770</v>
      </c>
    </row>
    <row r="128" spans="1:58" ht="18" customHeight="1" x14ac:dyDescent="0.2">
      <c r="A128" s="133">
        <v>120</v>
      </c>
      <c r="B128" s="152" t="s">
        <v>410</v>
      </c>
      <c r="C128" s="168" t="s">
        <v>327</v>
      </c>
      <c r="D128" s="166">
        <f t="shared" si="18"/>
        <v>160</v>
      </c>
      <c r="E128" s="149">
        <v>5.03</v>
      </c>
      <c r="F128" s="149"/>
      <c r="G128" s="149"/>
      <c r="H128" s="149">
        <f t="shared" si="19"/>
        <v>5.03</v>
      </c>
      <c r="I128" s="156"/>
      <c r="J128" s="158"/>
      <c r="K128" s="156"/>
      <c r="L128" s="189"/>
      <c r="M128" s="190">
        <v>100</v>
      </c>
      <c r="N128" s="158">
        <f t="shared" si="21"/>
        <v>503</v>
      </c>
      <c r="O128" s="166"/>
      <c r="P128" s="158"/>
      <c r="Q128" s="165">
        <v>30</v>
      </c>
      <c r="R128" s="161">
        <f t="shared" si="22"/>
        <v>150.9</v>
      </c>
      <c r="S128" s="156"/>
      <c r="T128" s="158"/>
      <c r="U128" s="156"/>
      <c r="V128" s="158"/>
      <c r="W128" s="156"/>
      <c r="X128" s="158"/>
      <c r="Y128" s="156"/>
      <c r="Z128" s="158"/>
      <c r="AA128" s="156"/>
      <c r="AB128" s="158"/>
      <c r="AC128" s="156"/>
      <c r="AD128" s="158"/>
      <c r="AE128" s="156"/>
      <c r="AF128" s="158"/>
      <c r="AG128" s="156">
        <v>30</v>
      </c>
      <c r="AH128" s="158">
        <f t="shared" si="25"/>
        <v>150.9</v>
      </c>
      <c r="AI128" s="156">
        <f t="shared" si="26"/>
        <v>30</v>
      </c>
      <c r="AJ128" s="158">
        <f t="shared" si="17"/>
        <v>804.8</v>
      </c>
    </row>
    <row r="129" spans="1:36" ht="18" customHeight="1" x14ac:dyDescent="0.2">
      <c r="A129" s="133">
        <v>121</v>
      </c>
      <c r="B129" s="152" t="s">
        <v>275</v>
      </c>
      <c r="C129" s="168" t="s">
        <v>329</v>
      </c>
      <c r="D129" s="166">
        <f t="shared" si="18"/>
        <v>6580</v>
      </c>
      <c r="E129" s="149">
        <v>18.16</v>
      </c>
      <c r="F129" s="149"/>
      <c r="G129" s="149"/>
      <c r="H129" s="149">
        <f t="shared" si="19"/>
        <v>18.16</v>
      </c>
      <c r="I129" s="156">
        <v>1500</v>
      </c>
      <c r="J129" s="158">
        <f t="shared" si="20"/>
        <v>27240</v>
      </c>
      <c r="K129" s="156">
        <v>100</v>
      </c>
      <c r="L129" s="189">
        <f t="shared" si="28"/>
        <v>1816</v>
      </c>
      <c r="M129" s="190">
        <v>500</v>
      </c>
      <c r="N129" s="158">
        <f t="shared" si="21"/>
        <v>9080</v>
      </c>
      <c r="O129" s="166">
        <v>100</v>
      </c>
      <c r="P129" s="158">
        <f t="shared" si="29"/>
        <v>1816</v>
      </c>
      <c r="Q129" s="165">
        <v>1500</v>
      </c>
      <c r="R129" s="161">
        <f t="shared" si="22"/>
        <v>27240</v>
      </c>
      <c r="S129" s="156">
        <v>1000</v>
      </c>
      <c r="T129" s="158">
        <f t="shared" si="23"/>
        <v>18160</v>
      </c>
      <c r="U129" s="156">
        <v>100</v>
      </c>
      <c r="V129" s="158">
        <f t="shared" si="31"/>
        <v>1816</v>
      </c>
      <c r="W129" s="156">
        <v>50</v>
      </c>
      <c r="X129" s="158">
        <f t="shared" si="32"/>
        <v>908</v>
      </c>
      <c r="Y129" s="156">
        <v>80</v>
      </c>
      <c r="Z129" s="158">
        <f t="shared" si="30"/>
        <v>1452.8</v>
      </c>
      <c r="AA129" s="156"/>
      <c r="AB129" s="158"/>
      <c r="AC129" s="156"/>
      <c r="AD129" s="158"/>
      <c r="AE129" s="156">
        <v>1600</v>
      </c>
      <c r="AF129" s="158">
        <f t="shared" si="24"/>
        <v>29056</v>
      </c>
      <c r="AG129" s="156">
        <v>50</v>
      </c>
      <c r="AH129" s="158">
        <f t="shared" si="25"/>
        <v>908</v>
      </c>
      <c r="AI129" s="156">
        <f t="shared" si="26"/>
        <v>2980</v>
      </c>
      <c r="AJ129" s="158">
        <f t="shared" si="17"/>
        <v>119492.8</v>
      </c>
    </row>
    <row r="130" spans="1:36" ht="18" customHeight="1" x14ac:dyDescent="0.2">
      <c r="A130" s="133">
        <v>122</v>
      </c>
      <c r="B130" s="151" t="s">
        <v>416</v>
      </c>
      <c r="C130" s="168" t="s">
        <v>325</v>
      </c>
      <c r="D130" s="166">
        <f t="shared" si="18"/>
        <v>2440</v>
      </c>
      <c r="E130" s="158">
        <v>0.96</v>
      </c>
      <c r="F130" s="158"/>
      <c r="G130" s="158"/>
      <c r="H130" s="149">
        <f t="shared" si="19"/>
        <v>0.96</v>
      </c>
      <c r="I130" s="156">
        <v>200</v>
      </c>
      <c r="J130" s="158">
        <f t="shared" si="20"/>
        <v>192</v>
      </c>
      <c r="K130" s="156">
        <v>50</v>
      </c>
      <c r="L130" s="189">
        <f t="shared" si="28"/>
        <v>48</v>
      </c>
      <c r="M130" s="190">
        <v>500</v>
      </c>
      <c r="N130" s="158">
        <f t="shared" si="21"/>
        <v>480</v>
      </c>
      <c r="O130" s="166"/>
      <c r="P130" s="158"/>
      <c r="Q130" s="156">
        <v>1000</v>
      </c>
      <c r="R130" s="161">
        <f t="shared" si="22"/>
        <v>960</v>
      </c>
      <c r="S130" s="156">
        <v>50</v>
      </c>
      <c r="T130" s="158">
        <f t="shared" si="23"/>
        <v>48</v>
      </c>
      <c r="U130" s="156">
        <v>50</v>
      </c>
      <c r="V130" s="158">
        <f t="shared" si="31"/>
        <v>48</v>
      </c>
      <c r="W130" s="156"/>
      <c r="X130" s="158"/>
      <c r="Y130" s="156">
        <v>40</v>
      </c>
      <c r="Z130" s="158">
        <f t="shared" si="30"/>
        <v>38.4</v>
      </c>
      <c r="AA130" s="156"/>
      <c r="AB130" s="158"/>
      <c r="AC130" s="156"/>
      <c r="AD130" s="158"/>
      <c r="AE130" s="156">
        <v>500</v>
      </c>
      <c r="AF130" s="158">
        <f t="shared" si="24"/>
        <v>480</v>
      </c>
      <c r="AG130" s="156">
        <v>50</v>
      </c>
      <c r="AH130" s="158">
        <f t="shared" si="25"/>
        <v>48</v>
      </c>
      <c r="AI130" s="156">
        <f t="shared" si="26"/>
        <v>440</v>
      </c>
      <c r="AJ130" s="158">
        <f t="shared" si="17"/>
        <v>2342.4</v>
      </c>
    </row>
    <row r="131" spans="1:36" ht="18" customHeight="1" x14ac:dyDescent="0.2">
      <c r="A131" s="133">
        <v>123</v>
      </c>
      <c r="B131" s="151" t="s">
        <v>417</v>
      </c>
      <c r="C131" s="168" t="s">
        <v>325</v>
      </c>
      <c r="D131" s="166">
        <f t="shared" si="18"/>
        <v>1910</v>
      </c>
      <c r="E131" s="149">
        <v>2.76</v>
      </c>
      <c r="F131" s="149"/>
      <c r="G131" s="149"/>
      <c r="H131" s="149">
        <f t="shared" si="19"/>
        <v>2.76</v>
      </c>
      <c r="I131" s="156">
        <v>200</v>
      </c>
      <c r="J131" s="158">
        <f t="shared" si="20"/>
        <v>552</v>
      </c>
      <c r="K131" s="156">
        <v>10</v>
      </c>
      <c r="L131" s="189">
        <f t="shared" si="28"/>
        <v>27.6</v>
      </c>
      <c r="M131" s="190">
        <v>100</v>
      </c>
      <c r="N131" s="158">
        <f t="shared" si="21"/>
        <v>276</v>
      </c>
      <c r="O131" s="166"/>
      <c r="P131" s="158"/>
      <c r="Q131" s="156">
        <v>1000</v>
      </c>
      <c r="R131" s="161">
        <f t="shared" si="22"/>
        <v>2760</v>
      </c>
      <c r="S131" s="156">
        <v>20</v>
      </c>
      <c r="T131" s="158">
        <f t="shared" si="23"/>
        <v>55.2</v>
      </c>
      <c r="U131" s="156">
        <v>50</v>
      </c>
      <c r="V131" s="158">
        <f t="shared" si="31"/>
        <v>138</v>
      </c>
      <c r="W131" s="156"/>
      <c r="X131" s="158"/>
      <c r="Y131" s="156"/>
      <c r="Z131" s="158"/>
      <c r="AA131" s="156"/>
      <c r="AB131" s="158"/>
      <c r="AC131" s="156">
        <v>10</v>
      </c>
      <c r="AD131" s="158">
        <f t="shared" si="27"/>
        <v>27.6</v>
      </c>
      <c r="AE131" s="156">
        <v>500</v>
      </c>
      <c r="AF131" s="158">
        <f t="shared" si="24"/>
        <v>1380</v>
      </c>
      <c r="AG131" s="156">
        <v>20</v>
      </c>
      <c r="AH131" s="158">
        <f t="shared" si="25"/>
        <v>55.2</v>
      </c>
      <c r="AI131" s="156">
        <f t="shared" si="26"/>
        <v>310</v>
      </c>
      <c r="AJ131" s="158">
        <f t="shared" si="17"/>
        <v>5271.6</v>
      </c>
    </row>
    <row r="132" spans="1:36" ht="18" customHeight="1" x14ac:dyDescent="0.2">
      <c r="A132" s="133">
        <v>124</v>
      </c>
      <c r="B132" s="150" t="s">
        <v>418</v>
      </c>
      <c r="C132" s="168" t="s">
        <v>325</v>
      </c>
      <c r="D132" s="166">
        <f t="shared" si="18"/>
        <v>1640</v>
      </c>
      <c r="E132" s="158">
        <v>13.03</v>
      </c>
      <c r="F132" s="158"/>
      <c r="G132" s="158"/>
      <c r="H132" s="149">
        <f t="shared" si="19"/>
        <v>13.03</v>
      </c>
      <c r="I132" s="156">
        <v>200</v>
      </c>
      <c r="J132" s="158">
        <f t="shared" si="20"/>
        <v>2606</v>
      </c>
      <c r="K132" s="156">
        <v>10</v>
      </c>
      <c r="L132" s="189">
        <f t="shared" si="28"/>
        <v>130.30000000000001</v>
      </c>
      <c r="M132" s="190">
        <v>100</v>
      </c>
      <c r="N132" s="158">
        <f t="shared" si="21"/>
        <v>1303</v>
      </c>
      <c r="O132" s="166"/>
      <c r="P132" s="158"/>
      <c r="Q132" s="156">
        <v>400</v>
      </c>
      <c r="R132" s="161">
        <f t="shared" si="22"/>
        <v>5212</v>
      </c>
      <c r="S132" s="156">
        <v>800</v>
      </c>
      <c r="T132" s="158">
        <f t="shared" si="23"/>
        <v>10424</v>
      </c>
      <c r="U132" s="156">
        <v>50</v>
      </c>
      <c r="V132" s="158">
        <f t="shared" si="31"/>
        <v>651.5</v>
      </c>
      <c r="W132" s="156"/>
      <c r="X132" s="158"/>
      <c r="Y132" s="156"/>
      <c r="Z132" s="158"/>
      <c r="AA132" s="156"/>
      <c r="AB132" s="158"/>
      <c r="AC132" s="156">
        <v>10</v>
      </c>
      <c r="AD132" s="158">
        <f t="shared" si="27"/>
        <v>130.30000000000001</v>
      </c>
      <c r="AE132" s="156">
        <v>50</v>
      </c>
      <c r="AF132" s="158">
        <f t="shared" si="24"/>
        <v>651.5</v>
      </c>
      <c r="AG132" s="156">
        <v>20</v>
      </c>
      <c r="AH132" s="158">
        <f t="shared" si="25"/>
        <v>260.60000000000002</v>
      </c>
      <c r="AI132" s="156">
        <f t="shared" si="26"/>
        <v>1090</v>
      </c>
      <c r="AJ132" s="158">
        <f t="shared" si="17"/>
        <v>21369.200000000001</v>
      </c>
    </row>
    <row r="133" spans="1:36" ht="18" customHeight="1" x14ac:dyDescent="0.2">
      <c r="A133" s="133">
        <v>125</v>
      </c>
      <c r="B133" s="151" t="s">
        <v>419</v>
      </c>
      <c r="C133" s="168" t="s">
        <v>325</v>
      </c>
      <c r="D133" s="166">
        <f t="shared" si="18"/>
        <v>815</v>
      </c>
      <c r="E133" s="158">
        <v>12.33</v>
      </c>
      <c r="F133" s="158"/>
      <c r="G133" s="158"/>
      <c r="H133" s="149">
        <f t="shared" si="19"/>
        <v>12.33</v>
      </c>
      <c r="I133" s="156">
        <v>200</v>
      </c>
      <c r="J133" s="158">
        <f t="shared" si="20"/>
        <v>2466</v>
      </c>
      <c r="K133" s="156"/>
      <c r="L133" s="189"/>
      <c r="M133" s="190">
        <v>100</v>
      </c>
      <c r="N133" s="158">
        <f t="shared" si="21"/>
        <v>1233</v>
      </c>
      <c r="O133" s="166"/>
      <c r="P133" s="158"/>
      <c r="Q133" s="156">
        <v>200</v>
      </c>
      <c r="R133" s="161">
        <f t="shared" si="22"/>
        <v>2466</v>
      </c>
      <c r="S133" s="156">
        <v>200</v>
      </c>
      <c r="T133" s="158">
        <f t="shared" si="23"/>
        <v>2466</v>
      </c>
      <c r="U133" s="156">
        <v>50</v>
      </c>
      <c r="V133" s="158">
        <f t="shared" si="31"/>
        <v>616.5</v>
      </c>
      <c r="W133" s="156"/>
      <c r="X133" s="158"/>
      <c r="Y133" s="156"/>
      <c r="Z133" s="158"/>
      <c r="AA133" s="156"/>
      <c r="AB133" s="158"/>
      <c r="AC133" s="156"/>
      <c r="AD133" s="158"/>
      <c r="AE133" s="156">
        <v>50</v>
      </c>
      <c r="AF133" s="158">
        <f t="shared" si="24"/>
        <v>616.5</v>
      </c>
      <c r="AG133" s="156">
        <v>15</v>
      </c>
      <c r="AH133" s="158">
        <f t="shared" si="25"/>
        <v>184.95</v>
      </c>
      <c r="AI133" s="156">
        <f t="shared" si="26"/>
        <v>465</v>
      </c>
      <c r="AJ133" s="158">
        <f t="shared" si="17"/>
        <v>10048.950000000001</v>
      </c>
    </row>
    <row r="134" spans="1:36" ht="18" customHeight="1" x14ac:dyDescent="0.2">
      <c r="A134" s="133">
        <v>126</v>
      </c>
      <c r="B134" s="150" t="s">
        <v>420</v>
      </c>
      <c r="C134" s="168" t="s">
        <v>325</v>
      </c>
      <c r="D134" s="166">
        <f t="shared" si="18"/>
        <v>600</v>
      </c>
      <c r="E134" s="149">
        <v>12.83</v>
      </c>
      <c r="F134" s="149"/>
      <c r="G134" s="149"/>
      <c r="H134" s="149">
        <f t="shared" si="19"/>
        <v>12.83</v>
      </c>
      <c r="I134" s="156">
        <v>100</v>
      </c>
      <c r="J134" s="158">
        <f t="shared" si="20"/>
        <v>1283</v>
      </c>
      <c r="K134" s="156"/>
      <c r="L134" s="189"/>
      <c r="M134" s="190">
        <v>50</v>
      </c>
      <c r="N134" s="158">
        <f t="shared" si="21"/>
        <v>641.5</v>
      </c>
      <c r="O134" s="166"/>
      <c r="P134" s="158"/>
      <c r="Q134" s="156">
        <v>300</v>
      </c>
      <c r="R134" s="161">
        <f t="shared" si="22"/>
        <v>3849</v>
      </c>
      <c r="S134" s="156"/>
      <c r="T134" s="158"/>
      <c r="U134" s="156">
        <v>100</v>
      </c>
      <c r="V134" s="158">
        <f t="shared" si="31"/>
        <v>1283</v>
      </c>
      <c r="W134" s="156"/>
      <c r="X134" s="158"/>
      <c r="Y134" s="156"/>
      <c r="Z134" s="158"/>
      <c r="AA134" s="156"/>
      <c r="AB134" s="158"/>
      <c r="AC134" s="156"/>
      <c r="AD134" s="158"/>
      <c r="AE134" s="156">
        <v>50</v>
      </c>
      <c r="AF134" s="158">
        <f t="shared" si="24"/>
        <v>641.5</v>
      </c>
      <c r="AG134" s="156"/>
      <c r="AH134" s="158"/>
      <c r="AI134" s="156">
        <f t="shared" si="26"/>
        <v>200</v>
      </c>
      <c r="AJ134" s="158">
        <f t="shared" si="17"/>
        <v>7698</v>
      </c>
    </row>
    <row r="135" spans="1:36" ht="18" customHeight="1" x14ac:dyDescent="0.2">
      <c r="A135" s="133">
        <v>127</v>
      </c>
      <c r="B135" s="150" t="s">
        <v>336</v>
      </c>
      <c r="C135" s="168" t="s">
        <v>325</v>
      </c>
      <c r="D135" s="166">
        <f t="shared" si="18"/>
        <v>1200</v>
      </c>
      <c r="E135" s="149">
        <v>1.56</v>
      </c>
      <c r="F135" s="149"/>
      <c r="G135" s="149"/>
      <c r="H135" s="149">
        <f t="shared" si="19"/>
        <v>1.56</v>
      </c>
      <c r="I135" s="156">
        <v>200</v>
      </c>
      <c r="J135" s="158">
        <f t="shared" si="20"/>
        <v>312</v>
      </c>
      <c r="K135" s="156"/>
      <c r="L135" s="189"/>
      <c r="M135" s="190">
        <v>100</v>
      </c>
      <c r="N135" s="158">
        <f t="shared" si="21"/>
        <v>156</v>
      </c>
      <c r="O135" s="166"/>
      <c r="P135" s="158"/>
      <c r="Q135" s="156">
        <v>300</v>
      </c>
      <c r="R135" s="161">
        <f t="shared" si="22"/>
        <v>468</v>
      </c>
      <c r="S135" s="156"/>
      <c r="T135" s="158"/>
      <c r="U135" s="156">
        <v>50</v>
      </c>
      <c r="V135" s="158">
        <f t="shared" si="31"/>
        <v>78</v>
      </c>
      <c r="W135" s="156"/>
      <c r="X135" s="158"/>
      <c r="Y135" s="156"/>
      <c r="Z135" s="158"/>
      <c r="AA135" s="156"/>
      <c r="AB135" s="158"/>
      <c r="AC135" s="156"/>
      <c r="AD135" s="158"/>
      <c r="AE135" s="156">
        <v>500</v>
      </c>
      <c r="AF135" s="158">
        <f t="shared" si="24"/>
        <v>780</v>
      </c>
      <c r="AG135" s="156">
        <v>50</v>
      </c>
      <c r="AH135" s="158">
        <f t="shared" si="25"/>
        <v>78</v>
      </c>
      <c r="AI135" s="156">
        <f t="shared" si="26"/>
        <v>300</v>
      </c>
      <c r="AJ135" s="158">
        <f t="shared" si="17"/>
        <v>1872</v>
      </c>
    </row>
    <row r="136" spans="1:36" ht="18" customHeight="1" x14ac:dyDescent="0.2">
      <c r="A136" s="133">
        <v>128</v>
      </c>
      <c r="B136" s="151" t="s">
        <v>62</v>
      </c>
      <c r="C136" s="168" t="s">
        <v>325</v>
      </c>
      <c r="D136" s="166">
        <f t="shared" si="18"/>
        <v>610</v>
      </c>
      <c r="E136" s="149">
        <v>2.34</v>
      </c>
      <c r="F136" s="149"/>
      <c r="G136" s="149"/>
      <c r="H136" s="149">
        <f t="shared" si="19"/>
        <v>2.34</v>
      </c>
      <c r="I136" s="156">
        <v>200</v>
      </c>
      <c r="J136" s="158">
        <f t="shared" si="20"/>
        <v>468</v>
      </c>
      <c r="K136" s="156"/>
      <c r="L136" s="189"/>
      <c r="M136" s="190">
        <v>100</v>
      </c>
      <c r="N136" s="158">
        <f t="shared" si="21"/>
        <v>234</v>
      </c>
      <c r="O136" s="166"/>
      <c r="P136" s="158"/>
      <c r="Q136" s="156">
        <v>200</v>
      </c>
      <c r="R136" s="161">
        <f t="shared" si="22"/>
        <v>468</v>
      </c>
      <c r="S136" s="156"/>
      <c r="T136" s="158"/>
      <c r="U136" s="156">
        <v>10</v>
      </c>
      <c r="V136" s="158">
        <f t="shared" si="31"/>
        <v>23.4</v>
      </c>
      <c r="W136" s="156"/>
      <c r="X136" s="158"/>
      <c r="Y136" s="156"/>
      <c r="Z136" s="158"/>
      <c r="AA136" s="156"/>
      <c r="AB136" s="158"/>
      <c r="AC136" s="156"/>
      <c r="AD136" s="158"/>
      <c r="AE136" s="156">
        <v>100</v>
      </c>
      <c r="AF136" s="158">
        <f t="shared" si="24"/>
        <v>234</v>
      </c>
      <c r="AG136" s="156"/>
      <c r="AH136" s="158"/>
      <c r="AI136" s="156">
        <f t="shared" si="26"/>
        <v>210</v>
      </c>
      <c r="AJ136" s="158">
        <f t="shared" si="17"/>
        <v>1427.4</v>
      </c>
    </row>
    <row r="137" spans="1:36" ht="18" customHeight="1" x14ac:dyDescent="0.2">
      <c r="A137" s="133">
        <v>129</v>
      </c>
      <c r="B137" s="151" t="s">
        <v>421</v>
      </c>
      <c r="C137" s="168" t="s">
        <v>325</v>
      </c>
      <c r="D137" s="166">
        <f t="shared" si="18"/>
        <v>1610</v>
      </c>
      <c r="E137" s="149">
        <v>2.2999999999999998</v>
      </c>
      <c r="F137" s="149"/>
      <c r="G137" s="149"/>
      <c r="H137" s="149">
        <f t="shared" si="19"/>
        <v>2.2999999999999998</v>
      </c>
      <c r="I137" s="156">
        <v>200</v>
      </c>
      <c r="J137" s="158">
        <f t="shared" si="20"/>
        <v>460</v>
      </c>
      <c r="K137" s="156"/>
      <c r="L137" s="189"/>
      <c r="M137" s="190">
        <v>100</v>
      </c>
      <c r="N137" s="158">
        <f t="shared" si="21"/>
        <v>230</v>
      </c>
      <c r="O137" s="166"/>
      <c r="P137" s="158"/>
      <c r="Q137" s="156">
        <v>800</v>
      </c>
      <c r="R137" s="161">
        <f t="shared" si="22"/>
        <v>1840</v>
      </c>
      <c r="S137" s="156"/>
      <c r="T137" s="158"/>
      <c r="U137" s="156">
        <v>10</v>
      </c>
      <c r="V137" s="158">
        <f t="shared" si="31"/>
        <v>23</v>
      </c>
      <c r="W137" s="156"/>
      <c r="X137" s="158"/>
      <c r="Y137" s="156"/>
      <c r="Z137" s="158"/>
      <c r="AA137" s="156"/>
      <c r="AB137" s="158"/>
      <c r="AC137" s="156"/>
      <c r="AD137" s="158"/>
      <c r="AE137" s="156">
        <v>500</v>
      </c>
      <c r="AF137" s="158">
        <f t="shared" si="24"/>
        <v>1150</v>
      </c>
      <c r="AG137" s="156"/>
      <c r="AH137" s="158"/>
      <c r="AI137" s="156">
        <f t="shared" si="26"/>
        <v>210</v>
      </c>
      <c r="AJ137" s="158">
        <f t="shared" ref="AJ137:AJ200" si="33">D137*H137</f>
        <v>3703</v>
      </c>
    </row>
    <row r="138" spans="1:36" ht="18" customHeight="1" x14ac:dyDescent="0.2">
      <c r="A138" s="133">
        <v>130</v>
      </c>
      <c r="B138" s="150" t="s">
        <v>21</v>
      </c>
      <c r="C138" s="168" t="s">
        <v>325</v>
      </c>
      <c r="D138" s="166">
        <f t="shared" ref="D138:D201" si="34">AI138+AE138+Q138+M138</f>
        <v>960</v>
      </c>
      <c r="E138" s="149">
        <v>3.54</v>
      </c>
      <c r="F138" s="149"/>
      <c r="G138" s="149"/>
      <c r="H138" s="149">
        <f t="shared" ref="H138:H201" si="35">AVERAGE(E138,G138)</f>
        <v>3.54</v>
      </c>
      <c r="I138" s="156">
        <v>200</v>
      </c>
      <c r="J138" s="158">
        <f t="shared" ref="J138:J191" si="36">I138*H138</f>
        <v>708</v>
      </c>
      <c r="K138" s="156"/>
      <c r="L138" s="189"/>
      <c r="M138" s="190">
        <v>50</v>
      </c>
      <c r="N138" s="158">
        <f t="shared" ref="N138:N201" si="37">M138*H138</f>
        <v>177</v>
      </c>
      <c r="O138" s="166"/>
      <c r="P138" s="158"/>
      <c r="Q138" s="156">
        <v>200</v>
      </c>
      <c r="R138" s="161">
        <f t="shared" ref="R138:R201" si="38">Q138*H138</f>
        <v>708</v>
      </c>
      <c r="S138" s="156"/>
      <c r="T138" s="158"/>
      <c r="U138" s="156"/>
      <c r="V138" s="158"/>
      <c r="W138" s="156"/>
      <c r="X138" s="158"/>
      <c r="Y138" s="156"/>
      <c r="Z138" s="158"/>
      <c r="AA138" s="156"/>
      <c r="AB138" s="158"/>
      <c r="AC138" s="156"/>
      <c r="AD138" s="158"/>
      <c r="AE138" s="156">
        <v>500</v>
      </c>
      <c r="AF138" s="158">
        <f t="shared" ref="AF138:AF201" si="39">AE138*H138</f>
        <v>1770</v>
      </c>
      <c r="AG138" s="156">
        <v>10</v>
      </c>
      <c r="AH138" s="158">
        <f t="shared" ref="AH138:AH191" si="40">AG138*H138</f>
        <v>35.4</v>
      </c>
      <c r="AI138" s="156">
        <f t="shared" ref="AI138:AI201" si="41">AG138+AC138+AA138+Y138+W138+U138+S138+O138+K138+I138</f>
        <v>210</v>
      </c>
      <c r="AJ138" s="158">
        <f t="shared" si="33"/>
        <v>3398.4</v>
      </c>
    </row>
    <row r="139" spans="1:36" ht="18" customHeight="1" x14ac:dyDescent="0.2">
      <c r="A139" s="133">
        <v>131</v>
      </c>
      <c r="B139" s="150" t="s">
        <v>422</v>
      </c>
      <c r="C139" s="168" t="s">
        <v>325</v>
      </c>
      <c r="D139" s="166">
        <f t="shared" si="34"/>
        <v>160</v>
      </c>
      <c r="E139" s="149">
        <v>13.8</v>
      </c>
      <c r="F139" s="149"/>
      <c r="G139" s="149"/>
      <c r="H139" s="149">
        <f t="shared" si="35"/>
        <v>13.8</v>
      </c>
      <c r="I139" s="156">
        <v>50</v>
      </c>
      <c r="J139" s="158">
        <f t="shared" si="36"/>
        <v>690</v>
      </c>
      <c r="K139" s="156"/>
      <c r="L139" s="189"/>
      <c r="M139" s="190">
        <v>50</v>
      </c>
      <c r="N139" s="158">
        <f t="shared" si="37"/>
        <v>690</v>
      </c>
      <c r="O139" s="166"/>
      <c r="P139" s="158"/>
      <c r="Q139" s="156">
        <v>10</v>
      </c>
      <c r="R139" s="161">
        <f t="shared" si="38"/>
        <v>138</v>
      </c>
      <c r="S139" s="156"/>
      <c r="T139" s="158"/>
      <c r="U139" s="156"/>
      <c r="V139" s="158"/>
      <c r="W139" s="156"/>
      <c r="X139" s="158"/>
      <c r="Y139" s="156"/>
      <c r="Z139" s="158"/>
      <c r="AA139" s="156"/>
      <c r="AB139" s="158"/>
      <c r="AC139" s="156"/>
      <c r="AD139" s="158"/>
      <c r="AE139" s="156">
        <v>50</v>
      </c>
      <c r="AF139" s="158">
        <f t="shared" si="39"/>
        <v>690</v>
      </c>
      <c r="AG139" s="156"/>
      <c r="AH139" s="158"/>
      <c r="AI139" s="156">
        <f t="shared" si="41"/>
        <v>50</v>
      </c>
      <c r="AJ139" s="158">
        <f t="shared" si="33"/>
        <v>2208</v>
      </c>
    </row>
    <row r="140" spans="1:36" ht="18" customHeight="1" x14ac:dyDescent="0.2">
      <c r="A140" s="133">
        <v>132</v>
      </c>
      <c r="B140" s="151" t="s">
        <v>423</v>
      </c>
      <c r="C140" s="168" t="s">
        <v>325</v>
      </c>
      <c r="D140" s="166">
        <f t="shared" si="34"/>
        <v>255</v>
      </c>
      <c r="E140" s="158">
        <v>41.73</v>
      </c>
      <c r="F140" s="158"/>
      <c r="G140" s="158"/>
      <c r="H140" s="149">
        <f t="shared" si="35"/>
        <v>41.73</v>
      </c>
      <c r="I140" s="156">
        <v>50</v>
      </c>
      <c r="J140" s="158">
        <f t="shared" si="36"/>
        <v>2086.5</v>
      </c>
      <c r="K140" s="156">
        <v>5</v>
      </c>
      <c r="L140" s="189">
        <f t="shared" si="28"/>
        <v>208.65</v>
      </c>
      <c r="M140" s="190">
        <v>50</v>
      </c>
      <c r="N140" s="158">
        <f t="shared" si="37"/>
        <v>2086.5</v>
      </c>
      <c r="O140" s="166"/>
      <c r="P140" s="158"/>
      <c r="Q140" s="156">
        <v>100</v>
      </c>
      <c r="R140" s="161">
        <f t="shared" si="38"/>
        <v>4173</v>
      </c>
      <c r="S140" s="156"/>
      <c r="T140" s="158"/>
      <c r="U140" s="156"/>
      <c r="V140" s="158"/>
      <c r="W140" s="156"/>
      <c r="X140" s="158"/>
      <c r="Y140" s="156"/>
      <c r="Z140" s="158"/>
      <c r="AA140" s="156"/>
      <c r="AB140" s="158"/>
      <c r="AC140" s="156"/>
      <c r="AD140" s="158"/>
      <c r="AE140" s="156">
        <v>50</v>
      </c>
      <c r="AF140" s="158">
        <f t="shared" si="39"/>
        <v>2086.5</v>
      </c>
      <c r="AG140" s="156"/>
      <c r="AH140" s="158"/>
      <c r="AI140" s="156">
        <f t="shared" si="41"/>
        <v>55</v>
      </c>
      <c r="AJ140" s="158">
        <f t="shared" si="33"/>
        <v>10641.15</v>
      </c>
    </row>
    <row r="141" spans="1:36" ht="18" customHeight="1" x14ac:dyDescent="0.2">
      <c r="A141" s="133">
        <v>133</v>
      </c>
      <c r="B141" s="151" t="s">
        <v>311</v>
      </c>
      <c r="C141" s="168" t="s">
        <v>325</v>
      </c>
      <c r="D141" s="166">
        <f t="shared" si="34"/>
        <v>2850</v>
      </c>
      <c r="E141" s="149">
        <v>1.72</v>
      </c>
      <c r="F141" s="149"/>
      <c r="G141" s="149"/>
      <c r="H141" s="149">
        <f t="shared" si="35"/>
        <v>1.72</v>
      </c>
      <c r="I141" s="156">
        <v>1000</v>
      </c>
      <c r="J141" s="158">
        <f t="shared" si="36"/>
        <v>1720</v>
      </c>
      <c r="K141" s="156"/>
      <c r="L141" s="189"/>
      <c r="M141" s="190">
        <v>1000</v>
      </c>
      <c r="N141" s="158">
        <f t="shared" si="37"/>
        <v>1720</v>
      </c>
      <c r="O141" s="166">
        <v>500</v>
      </c>
      <c r="P141" s="158">
        <f t="shared" si="29"/>
        <v>860</v>
      </c>
      <c r="Q141" s="165">
        <v>100</v>
      </c>
      <c r="R141" s="161">
        <f t="shared" si="38"/>
        <v>172</v>
      </c>
      <c r="S141" s="156">
        <v>200</v>
      </c>
      <c r="T141" s="158">
        <f t="shared" ref="T141:T191" si="42">S141*H141</f>
        <v>344</v>
      </c>
      <c r="U141" s="156"/>
      <c r="V141" s="158"/>
      <c r="W141" s="156"/>
      <c r="X141" s="158"/>
      <c r="Y141" s="156"/>
      <c r="Z141" s="158"/>
      <c r="AA141" s="156"/>
      <c r="AB141" s="158"/>
      <c r="AC141" s="156"/>
      <c r="AD141" s="158"/>
      <c r="AE141" s="156">
        <v>50</v>
      </c>
      <c r="AF141" s="158">
        <f t="shared" si="39"/>
        <v>86</v>
      </c>
      <c r="AG141" s="156"/>
      <c r="AH141" s="158"/>
      <c r="AI141" s="156">
        <f t="shared" si="41"/>
        <v>1700</v>
      </c>
      <c r="AJ141" s="158">
        <f t="shared" si="33"/>
        <v>4902</v>
      </c>
    </row>
    <row r="142" spans="1:36" ht="18" customHeight="1" x14ac:dyDescent="0.2">
      <c r="A142" s="133">
        <v>134</v>
      </c>
      <c r="B142" s="150" t="s">
        <v>424</v>
      </c>
      <c r="C142" s="168" t="s">
        <v>325</v>
      </c>
      <c r="D142" s="166">
        <f t="shared" si="34"/>
        <v>2840</v>
      </c>
      <c r="E142" s="158">
        <v>2.2999999999999998</v>
      </c>
      <c r="F142" s="158"/>
      <c r="G142" s="158"/>
      <c r="H142" s="149">
        <f t="shared" si="35"/>
        <v>2.2999999999999998</v>
      </c>
      <c r="I142" s="156">
        <v>200</v>
      </c>
      <c r="J142" s="158">
        <f t="shared" si="36"/>
        <v>460</v>
      </c>
      <c r="K142" s="156"/>
      <c r="L142" s="189"/>
      <c r="M142" s="190">
        <v>100</v>
      </c>
      <c r="N142" s="158">
        <f t="shared" si="37"/>
        <v>230</v>
      </c>
      <c r="O142" s="166">
        <v>20</v>
      </c>
      <c r="P142" s="158">
        <f t="shared" si="29"/>
        <v>46</v>
      </c>
      <c r="Q142" s="156">
        <v>2000</v>
      </c>
      <c r="R142" s="161">
        <f t="shared" si="38"/>
        <v>4600</v>
      </c>
      <c r="S142" s="156"/>
      <c r="T142" s="158"/>
      <c r="U142" s="156">
        <v>10</v>
      </c>
      <c r="V142" s="158">
        <f t="shared" si="31"/>
        <v>23</v>
      </c>
      <c r="W142" s="156"/>
      <c r="X142" s="158"/>
      <c r="Y142" s="156"/>
      <c r="Z142" s="158"/>
      <c r="AA142" s="156"/>
      <c r="AB142" s="158"/>
      <c r="AC142" s="156"/>
      <c r="AD142" s="158"/>
      <c r="AE142" s="156">
        <v>500</v>
      </c>
      <c r="AF142" s="158">
        <f t="shared" si="39"/>
        <v>1150</v>
      </c>
      <c r="AG142" s="156">
        <v>10</v>
      </c>
      <c r="AH142" s="158">
        <f t="shared" si="40"/>
        <v>23</v>
      </c>
      <c r="AI142" s="156">
        <f t="shared" si="41"/>
        <v>240</v>
      </c>
      <c r="AJ142" s="158">
        <f t="shared" si="33"/>
        <v>6532</v>
      </c>
    </row>
    <row r="143" spans="1:36" ht="18" customHeight="1" x14ac:dyDescent="0.2">
      <c r="A143" s="133">
        <v>135</v>
      </c>
      <c r="B143" s="151" t="s">
        <v>120</v>
      </c>
      <c r="C143" s="168" t="s">
        <v>325</v>
      </c>
      <c r="D143" s="166">
        <f t="shared" si="34"/>
        <v>1060</v>
      </c>
      <c r="E143" s="158">
        <v>5.2</v>
      </c>
      <c r="F143" s="158"/>
      <c r="G143" s="158"/>
      <c r="H143" s="149">
        <f t="shared" si="35"/>
        <v>5.2</v>
      </c>
      <c r="I143" s="156">
        <v>200</v>
      </c>
      <c r="J143" s="158">
        <f t="shared" si="36"/>
        <v>1040</v>
      </c>
      <c r="K143" s="156"/>
      <c r="L143" s="189"/>
      <c r="M143" s="190">
        <v>100</v>
      </c>
      <c r="N143" s="158">
        <f t="shared" si="37"/>
        <v>520</v>
      </c>
      <c r="O143" s="166">
        <v>20</v>
      </c>
      <c r="P143" s="158">
        <f t="shared" ref="P143:P191" si="43">O143*H143</f>
        <v>104</v>
      </c>
      <c r="Q143" s="156">
        <v>200</v>
      </c>
      <c r="R143" s="161">
        <f t="shared" si="38"/>
        <v>1040</v>
      </c>
      <c r="S143" s="156"/>
      <c r="T143" s="158"/>
      <c r="U143" s="156">
        <v>10</v>
      </c>
      <c r="V143" s="158">
        <f t="shared" si="31"/>
        <v>52</v>
      </c>
      <c r="W143" s="156"/>
      <c r="X143" s="158"/>
      <c r="Y143" s="156"/>
      <c r="Z143" s="158"/>
      <c r="AA143" s="156"/>
      <c r="AB143" s="158"/>
      <c r="AC143" s="156"/>
      <c r="AD143" s="158"/>
      <c r="AE143" s="156">
        <v>500</v>
      </c>
      <c r="AF143" s="158">
        <f t="shared" si="39"/>
        <v>2600</v>
      </c>
      <c r="AG143" s="156">
        <v>30</v>
      </c>
      <c r="AH143" s="158">
        <f t="shared" si="40"/>
        <v>156</v>
      </c>
      <c r="AI143" s="156">
        <f t="shared" si="41"/>
        <v>260</v>
      </c>
      <c r="AJ143" s="158">
        <f t="shared" si="33"/>
        <v>5512</v>
      </c>
    </row>
    <row r="144" spans="1:36" ht="18" customHeight="1" x14ac:dyDescent="0.2">
      <c r="A144" s="133">
        <v>136</v>
      </c>
      <c r="B144" s="151" t="s">
        <v>312</v>
      </c>
      <c r="C144" s="168" t="s">
        <v>325</v>
      </c>
      <c r="D144" s="166">
        <f t="shared" si="34"/>
        <v>290</v>
      </c>
      <c r="E144" s="158">
        <v>25.54</v>
      </c>
      <c r="F144" s="158"/>
      <c r="G144" s="158"/>
      <c r="H144" s="149">
        <f t="shared" si="35"/>
        <v>25.54</v>
      </c>
      <c r="I144" s="156">
        <v>50</v>
      </c>
      <c r="J144" s="158">
        <f t="shared" si="36"/>
        <v>1277</v>
      </c>
      <c r="K144" s="156"/>
      <c r="L144" s="189"/>
      <c r="M144" s="190">
        <v>50</v>
      </c>
      <c r="N144" s="158">
        <f t="shared" si="37"/>
        <v>1277</v>
      </c>
      <c r="O144" s="166">
        <v>5</v>
      </c>
      <c r="P144" s="158">
        <f t="shared" si="43"/>
        <v>127.7</v>
      </c>
      <c r="Q144" s="156">
        <v>100</v>
      </c>
      <c r="R144" s="161">
        <f t="shared" si="38"/>
        <v>2554</v>
      </c>
      <c r="S144" s="156">
        <v>10</v>
      </c>
      <c r="T144" s="158">
        <f t="shared" si="42"/>
        <v>255.4</v>
      </c>
      <c r="U144" s="156">
        <v>10</v>
      </c>
      <c r="V144" s="158">
        <f t="shared" si="31"/>
        <v>255.4</v>
      </c>
      <c r="W144" s="156"/>
      <c r="X144" s="158"/>
      <c r="Y144" s="156">
        <v>5</v>
      </c>
      <c r="Z144" s="158">
        <f t="shared" si="30"/>
        <v>127.7</v>
      </c>
      <c r="AA144" s="156"/>
      <c r="AB144" s="158"/>
      <c r="AC144" s="156">
        <v>5</v>
      </c>
      <c r="AD144" s="158">
        <f t="shared" ref="AD144:AD186" si="44">AC144*H144</f>
        <v>127.7</v>
      </c>
      <c r="AE144" s="156">
        <v>50</v>
      </c>
      <c r="AF144" s="158">
        <f t="shared" si="39"/>
        <v>1277</v>
      </c>
      <c r="AG144" s="156">
        <v>5</v>
      </c>
      <c r="AH144" s="158">
        <f t="shared" si="40"/>
        <v>127.7</v>
      </c>
      <c r="AI144" s="156">
        <f t="shared" si="41"/>
        <v>90</v>
      </c>
      <c r="AJ144" s="158">
        <f t="shared" si="33"/>
        <v>7406.6</v>
      </c>
    </row>
    <row r="145" spans="1:36" ht="18" customHeight="1" x14ac:dyDescent="0.2">
      <c r="A145" s="133">
        <v>137</v>
      </c>
      <c r="B145" s="150" t="s">
        <v>425</v>
      </c>
      <c r="C145" s="168" t="s">
        <v>326</v>
      </c>
      <c r="D145" s="166">
        <f t="shared" si="34"/>
        <v>635</v>
      </c>
      <c r="E145" s="149">
        <v>2.75</v>
      </c>
      <c r="F145" s="149"/>
      <c r="G145" s="149"/>
      <c r="H145" s="149">
        <f t="shared" si="35"/>
        <v>2.75</v>
      </c>
      <c r="I145" s="156">
        <v>50</v>
      </c>
      <c r="J145" s="158">
        <f t="shared" si="36"/>
        <v>137.5</v>
      </c>
      <c r="K145" s="156"/>
      <c r="L145" s="189"/>
      <c r="M145" s="190">
        <v>20</v>
      </c>
      <c r="N145" s="158">
        <f t="shared" si="37"/>
        <v>55</v>
      </c>
      <c r="O145" s="166">
        <v>5</v>
      </c>
      <c r="P145" s="158">
        <f t="shared" si="43"/>
        <v>13.75</v>
      </c>
      <c r="Q145" s="156">
        <v>500</v>
      </c>
      <c r="R145" s="161">
        <f t="shared" si="38"/>
        <v>1375</v>
      </c>
      <c r="S145" s="156"/>
      <c r="T145" s="158"/>
      <c r="U145" s="156"/>
      <c r="V145" s="158"/>
      <c r="W145" s="156"/>
      <c r="X145" s="158"/>
      <c r="Y145" s="156"/>
      <c r="Z145" s="158"/>
      <c r="AA145" s="156"/>
      <c r="AB145" s="158"/>
      <c r="AC145" s="156"/>
      <c r="AD145" s="158"/>
      <c r="AE145" s="156">
        <v>10</v>
      </c>
      <c r="AF145" s="158">
        <f t="shared" si="39"/>
        <v>27.5</v>
      </c>
      <c r="AG145" s="156">
        <v>50</v>
      </c>
      <c r="AH145" s="158">
        <f t="shared" si="40"/>
        <v>137.5</v>
      </c>
      <c r="AI145" s="156">
        <f t="shared" si="41"/>
        <v>105</v>
      </c>
      <c r="AJ145" s="158">
        <f t="shared" si="33"/>
        <v>1746.25</v>
      </c>
    </row>
    <row r="146" spans="1:36" ht="18" customHeight="1" x14ac:dyDescent="0.2">
      <c r="A146" s="133">
        <v>138</v>
      </c>
      <c r="B146" s="151" t="s">
        <v>426</v>
      </c>
      <c r="C146" s="168" t="s">
        <v>325</v>
      </c>
      <c r="D146" s="166">
        <f t="shared" si="34"/>
        <v>292</v>
      </c>
      <c r="E146" s="149">
        <v>14.22</v>
      </c>
      <c r="F146" s="149"/>
      <c r="G146" s="149"/>
      <c r="H146" s="149">
        <f t="shared" si="35"/>
        <v>14.22</v>
      </c>
      <c r="I146" s="156">
        <v>50</v>
      </c>
      <c r="J146" s="158">
        <f t="shared" si="36"/>
        <v>711</v>
      </c>
      <c r="K146" s="156">
        <v>2</v>
      </c>
      <c r="L146" s="189">
        <f t="shared" ref="L146:L184" si="45">K146*H146</f>
        <v>28.44</v>
      </c>
      <c r="M146" s="190">
        <v>40</v>
      </c>
      <c r="N146" s="158">
        <f t="shared" si="37"/>
        <v>568.79999999999995</v>
      </c>
      <c r="O146" s="166"/>
      <c r="P146" s="158"/>
      <c r="Q146" s="156">
        <v>150</v>
      </c>
      <c r="R146" s="161">
        <f t="shared" si="38"/>
        <v>2133</v>
      </c>
      <c r="S146" s="156">
        <v>20</v>
      </c>
      <c r="T146" s="158">
        <f t="shared" si="42"/>
        <v>284.39999999999998</v>
      </c>
      <c r="U146" s="156"/>
      <c r="V146" s="158"/>
      <c r="W146" s="156"/>
      <c r="X146" s="158"/>
      <c r="Y146" s="156"/>
      <c r="Z146" s="158"/>
      <c r="AA146" s="156"/>
      <c r="AB146" s="158"/>
      <c r="AC146" s="156"/>
      <c r="AD146" s="158"/>
      <c r="AE146" s="156">
        <v>30</v>
      </c>
      <c r="AF146" s="158">
        <f t="shared" si="39"/>
        <v>426.6</v>
      </c>
      <c r="AG146" s="156"/>
      <c r="AH146" s="158"/>
      <c r="AI146" s="156">
        <f t="shared" si="41"/>
        <v>72</v>
      </c>
      <c r="AJ146" s="158">
        <f t="shared" si="33"/>
        <v>4152.24</v>
      </c>
    </row>
    <row r="147" spans="1:36" ht="18" customHeight="1" x14ac:dyDescent="0.2">
      <c r="A147" s="133">
        <v>139</v>
      </c>
      <c r="B147" s="151" t="s">
        <v>427</v>
      </c>
      <c r="C147" s="168" t="s">
        <v>325</v>
      </c>
      <c r="D147" s="166">
        <f t="shared" si="34"/>
        <v>647</v>
      </c>
      <c r="E147" s="149">
        <v>86.05</v>
      </c>
      <c r="F147" s="149"/>
      <c r="G147" s="149"/>
      <c r="H147" s="149">
        <f t="shared" si="35"/>
        <v>86.05</v>
      </c>
      <c r="I147" s="156">
        <v>50</v>
      </c>
      <c r="J147" s="158">
        <f t="shared" si="36"/>
        <v>4302.5</v>
      </c>
      <c r="K147" s="156">
        <v>2</v>
      </c>
      <c r="L147" s="189">
        <f t="shared" si="45"/>
        <v>172.1</v>
      </c>
      <c r="M147" s="190">
        <v>40</v>
      </c>
      <c r="N147" s="158">
        <f t="shared" si="37"/>
        <v>3442</v>
      </c>
      <c r="O147" s="166">
        <v>2</v>
      </c>
      <c r="P147" s="158">
        <f t="shared" si="43"/>
        <v>172.1</v>
      </c>
      <c r="Q147" s="156">
        <v>500</v>
      </c>
      <c r="R147" s="161">
        <f t="shared" si="38"/>
        <v>43025</v>
      </c>
      <c r="S147" s="156">
        <v>20</v>
      </c>
      <c r="T147" s="158">
        <f t="shared" si="42"/>
        <v>1721</v>
      </c>
      <c r="U147" s="156"/>
      <c r="V147" s="158"/>
      <c r="W147" s="156"/>
      <c r="X147" s="158"/>
      <c r="Y147" s="156"/>
      <c r="Z147" s="158"/>
      <c r="AA147" s="156"/>
      <c r="AB147" s="158"/>
      <c r="AC147" s="156"/>
      <c r="AD147" s="158"/>
      <c r="AE147" s="156">
        <v>30</v>
      </c>
      <c r="AF147" s="158">
        <f t="shared" si="39"/>
        <v>2581.5</v>
      </c>
      <c r="AG147" s="156">
        <v>3</v>
      </c>
      <c r="AH147" s="158">
        <f t="shared" si="40"/>
        <v>258.14999999999998</v>
      </c>
      <c r="AI147" s="156">
        <f t="shared" si="41"/>
        <v>77</v>
      </c>
      <c r="AJ147" s="158">
        <f t="shared" si="33"/>
        <v>55674.35</v>
      </c>
    </row>
    <row r="148" spans="1:36" ht="18" customHeight="1" x14ac:dyDescent="0.2">
      <c r="A148" s="133">
        <v>140</v>
      </c>
      <c r="B148" s="150" t="s">
        <v>313</v>
      </c>
      <c r="C148" s="168" t="s">
        <v>327</v>
      </c>
      <c r="D148" s="166">
        <f t="shared" si="34"/>
        <v>1530</v>
      </c>
      <c r="E148" s="149">
        <v>4.47</v>
      </c>
      <c r="F148" s="149"/>
      <c r="G148" s="149"/>
      <c r="H148" s="149">
        <f t="shared" si="35"/>
        <v>4.47</v>
      </c>
      <c r="I148" s="156">
        <v>100</v>
      </c>
      <c r="J148" s="158">
        <f t="shared" si="36"/>
        <v>447</v>
      </c>
      <c r="K148" s="156"/>
      <c r="L148" s="189"/>
      <c r="M148" s="190">
        <v>100</v>
      </c>
      <c r="N148" s="158">
        <f t="shared" si="37"/>
        <v>447</v>
      </c>
      <c r="O148" s="166">
        <v>100</v>
      </c>
      <c r="P148" s="158">
        <f t="shared" si="43"/>
        <v>447</v>
      </c>
      <c r="Q148" s="156">
        <v>800</v>
      </c>
      <c r="R148" s="161">
        <f t="shared" si="38"/>
        <v>3576</v>
      </c>
      <c r="S148" s="156">
        <v>100</v>
      </c>
      <c r="T148" s="158">
        <f t="shared" si="42"/>
        <v>447</v>
      </c>
      <c r="U148" s="156">
        <v>20</v>
      </c>
      <c r="V148" s="158">
        <f t="shared" si="31"/>
        <v>89.4</v>
      </c>
      <c r="W148" s="156"/>
      <c r="X148" s="158"/>
      <c r="Y148" s="156">
        <v>10</v>
      </c>
      <c r="Z148" s="158">
        <f t="shared" si="30"/>
        <v>44.7</v>
      </c>
      <c r="AA148" s="156"/>
      <c r="AB148" s="158"/>
      <c r="AC148" s="156"/>
      <c r="AD148" s="158"/>
      <c r="AE148" s="156">
        <v>300</v>
      </c>
      <c r="AF148" s="158">
        <f t="shared" si="39"/>
        <v>1341</v>
      </c>
      <c r="AG148" s="156"/>
      <c r="AH148" s="158"/>
      <c r="AI148" s="156">
        <f t="shared" si="41"/>
        <v>330</v>
      </c>
      <c r="AJ148" s="158">
        <f t="shared" si="33"/>
        <v>6839.1</v>
      </c>
    </row>
    <row r="149" spans="1:36" ht="18" customHeight="1" x14ac:dyDescent="0.2">
      <c r="A149" s="133">
        <v>141</v>
      </c>
      <c r="B149" s="151" t="s">
        <v>428</v>
      </c>
      <c r="C149" s="168" t="s">
        <v>325</v>
      </c>
      <c r="D149" s="166">
        <f t="shared" si="34"/>
        <v>230</v>
      </c>
      <c r="E149" s="149">
        <v>6.3</v>
      </c>
      <c r="F149" s="149"/>
      <c r="G149" s="149"/>
      <c r="H149" s="149">
        <f t="shared" si="35"/>
        <v>6.3</v>
      </c>
      <c r="I149" s="156">
        <v>100</v>
      </c>
      <c r="J149" s="158">
        <f t="shared" si="36"/>
        <v>630</v>
      </c>
      <c r="K149" s="156"/>
      <c r="L149" s="189"/>
      <c r="M149" s="190">
        <v>20</v>
      </c>
      <c r="N149" s="158">
        <f t="shared" si="37"/>
        <v>126</v>
      </c>
      <c r="O149" s="166"/>
      <c r="P149" s="158"/>
      <c r="Q149" s="156">
        <v>10</v>
      </c>
      <c r="R149" s="161">
        <f t="shared" si="38"/>
        <v>63</v>
      </c>
      <c r="S149" s="156"/>
      <c r="T149" s="158"/>
      <c r="U149" s="156"/>
      <c r="V149" s="158"/>
      <c r="W149" s="156"/>
      <c r="X149" s="158"/>
      <c r="Y149" s="156"/>
      <c r="Z149" s="158"/>
      <c r="AA149" s="156"/>
      <c r="AB149" s="158"/>
      <c r="AC149" s="156"/>
      <c r="AD149" s="158"/>
      <c r="AE149" s="156">
        <v>100</v>
      </c>
      <c r="AF149" s="158">
        <f t="shared" si="39"/>
        <v>630</v>
      </c>
      <c r="AG149" s="156"/>
      <c r="AH149" s="158"/>
      <c r="AI149" s="156">
        <f t="shared" si="41"/>
        <v>100</v>
      </c>
      <c r="AJ149" s="158">
        <f t="shared" si="33"/>
        <v>1449</v>
      </c>
    </row>
    <row r="150" spans="1:36" ht="18" customHeight="1" x14ac:dyDescent="0.2">
      <c r="A150" s="133">
        <v>142</v>
      </c>
      <c r="B150" s="151" t="s">
        <v>128</v>
      </c>
      <c r="C150" s="168" t="s">
        <v>325</v>
      </c>
      <c r="D150" s="166">
        <f t="shared" si="34"/>
        <v>680</v>
      </c>
      <c r="E150" s="149">
        <v>4.41</v>
      </c>
      <c r="F150" s="149"/>
      <c r="G150" s="149"/>
      <c r="H150" s="149">
        <f t="shared" si="35"/>
        <v>4.41</v>
      </c>
      <c r="I150" s="156">
        <v>100</v>
      </c>
      <c r="J150" s="158">
        <f t="shared" si="36"/>
        <v>441</v>
      </c>
      <c r="K150" s="156"/>
      <c r="L150" s="189"/>
      <c r="M150" s="190">
        <v>20</v>
      </c>
      <c r="N150" s="158">
        <f t="shared" si="37"/>
        <v>88.2</v>
      </c>
      <c r="O150" s="166"/>
      <c r="P150" s="158"/>
      <c r="Q150" s="156">
        <v>500</v>
      </c>
      <c r="R150" s="161">
        <f t="shared" si="38"/>
        <v>2205</v>
      </c>
      <c r="S150" s="156"/>
      <c r="T150" s="158"/>
      <c r="U150" s="156"/>
      <c r="V150" s="158"/>
      <c r="W150" s="156"/>
      <c r="X150" s="158"/>
      <c r="Y150" s="156"/>
      <c r="Z150" s="158"/>
      <c r="AA150" s="156"/>
      <c r="AB150" s="158"/>
      <c r="AC150" s="156"/>
      <c r="AD150" s="158"/>
      <c r="AE150" s="156">
        <v>60</v>
      </c>
      <c r="AF150" s="158">
        <f t="shared" si="39"/>
        <v>264.60000000000002</v>
      </c>
      <c r="AG150" s="156"/>
      <c r="AH150" s="158"/>
      <c r="AI150" s="156">
        <f t="shared" si="41"/>
        <v>100</v>
      </c>
      <c r="AJ150" s="158">
        <f t="shared" si="33"/>
        <v>2998.8</v>
      </c>
    </row>
    <row r="151" spans="1:36" ht="18" customHeight="1" x14ac:dyDescent="0.2">
      <c r="A151" s="133">
        <v>143</v>
      </c>
      <c r="B151" s="150" t="s">
        <v>25</v>
      </c>
      <c r="C151" s="168" t="s">
        <v>327</v>
      </c>
      <c r="D151" s="166">
        <f t="shared" si="34"/>
        <v>3665</v>
      </c>
      <c r="E151" s="149">
        <v>3.8</v>
      </c>
      <c r="F151" s="149"/>
      <c r="G151" s="149"/>
      <c r="H151" s="149">
        <f t="shared" si="35"/>
        <v>3.8</v>
      </c>
      <c r="I151" s="156">
        <v>100</v>
      </c>
      <c r="J151" s="158">
        <f t="shared" si="36"/>
        <v>380</v>
      </c>
      <c r="K151" s="156"/>
      <c r="L151" s="189"/>
      <c r="M151" s="190">
        <v>100</v>
      </c>
      <c r="N151" s="158">
        <f t="shared" si="37"/>
        <v>380</v>
      </c>
      <c r="O151" s="166">
        <v>100</v>
      </c>
      <c r="P151" s="158">
        <f t="shared" si="43"/>
        <v>380</v>
      </c>
      <c r="Q151" s="156">
        <v>3000</v>
      </c>
      <c r="R151" s="161">
        <f t="shared" si="38"/>
        <v>11400</v>
      </c>
      <c r="S151" s="156">
        <v>100</v>
      </c>
      <c r="T151" s="158">
        <f t="shared" si="42"/>
        <v>380</v>
      </c>
      <c r="U151" s="156">
        <v>20</v>
      </c>
      <c r="V151" s="158">
        <f t="shared" ref="V151:V184" si="46">U151*H151</f>
        <v>76</v>
      </c>
      <c r="W151" s="156"/>
      <c r="X151" s="158"/>
      <c r="Y151" s="156">
        <v>10</v>
      </c>
      <c r="Z151" s="158">
        <f t="shared" ref="Z151:Z191" si="47">Y151*H151</f>
        <v>38</v>
      </c>
      <c r="AA151" s="156"/>
      <c r="AB151" s="158"/>
      <c r="AC151" s="156">
        <v>10</v>
      </c>
      <c r="AD151" s="158">
        <f t="shared" si="44"/>
        <v>38</v>
      </c>
      <c r="AE151" s="156">
        <v>200</v>
      </c>
      <c r="AF151" s="158">
        <f t="shared" si="39"/>
        <v>760</v>
      </c>
      <c r="AG151" s="156">
        <v>25</v>
      </c>
      <c r="AH151" s="158">
        <f t="shared" si="40"/>
        <v>95</v>
      </c>
      <c r="AI151" s="156">
        <f t="shared" si="41"/>
        <v>365</v>
      </c>
      <c r="AJ151" s="158">
        <f t="shared" si="33"/>
        <v>13927</v>
      </c>
    </row>
    <row r="152" spans="1:36" ht="18" customHeight="1" x14ac:dyDescent="0.2">
      <c r="A152" s="133">
        <v>144</v>
      </c>
      <c r="B152" s="151" t="s">
        <v>314</v>
      </c>
      <c r="C152" s="168" t="s">
        <v>325</v>
      </c>
      <c r="D152" s="166">
        <f t="shared" si="34"/>
        <v>370</v>
      </c>
      <c r="E152" s="149">
        <v>1.91</v>
      </c>
      <c r="F152" s="149"/>
      <c r="G152" s="149"/>
      <c r="H152" s="149">
        <f t="shared" si="35"/>
        <v>1.91</v>
      </c>
      <c r="I152" s="156"/>
      <c r="J152" s="158"/>
      <c r="K152" s="156"/>
      <c r="L152" s="189"/>
      <c r="M152" s="190">
        <v>50</v>
      </c>
      <c r="N152" s="158">
        <f t="shared" si="37"/>
        <v>95.5</v>
      </c>
      <c r="O152" s="166"/>
      <c r="P152" s="158"/>
      <c r="Q152" s="156">
        <v>300</v>
      </c>
      <c r="R152" s="161">
        <f t="shared" si="38"/>
        <v>573</v>
      </c>
      <c r="S152" s="156"/>
      <c r="T152" s="158"/>
      <c r="U152" s="156"/>
      <c r="V152" s="158"/>
      <c r="W152" s="156"/>
      <c r="X152" s="158"/>
      <c r="Y152" s="156"/>
      <c r="Z152" s="158"/>
      <c r="AA152" s="156"/>
      <c r="AB152" s="158"/>
      <c r="AC152" s="156"/>
      <c r="AD152" s="158"/>
      <c r="AE152" s="156">
        <v>20</v>
      </c>
      <c r="AF152" s="158">
        <f t="shared" si="39"/>
        <v>38.200000000000003</v>
      </c>
      <c r="AG152" s="156"/>
      <c r="AH152" s="158"/>
      <c r="AI152" s="156">
        <f t="shared" si="41"/>
        <v>0</v>
      </c>
      <c r="AJ152" s="158">
        <f t="shared" si="33"/>
        <v>706.7</v>
      </c>
    </row>
    <row r="153" spans="1:36" ht="18" customHeight="1" x14ac:dyDescent="0.2">
      <c r="A153" s="133">
        <v>145</v>
      </c>
      <c r="B153" s="151" t="s">
        <v>429</v>
      </c>
      <c r="C153" s="168" t="s">
        <v>325</v>
      </c>
      <c r="D153" s="166">
        <f t="shared" si="34"/>
        <v>170</v>
      </c>
      <c r="E153" s="149">
        <v>3.31</v>
      </c>
      <c r="F153" s="149"/>
      <c r="G153" s="149"/>
      <c r="H153" s="149">
        <f t="shared" si="35"/>
        <v>3.31</v>
      </c>
      <c r="I153" s="156"/>
      <c r="J153" s="158"/>
      <c r="K153" s="156"/>
      <c r="L153" s="189"/>
      <c r="M153" s="190">
        <v>50</v>
      </c>
      <c r="N153" s="158">
        <f t="shared" si="37"/>
        <v>165.5</v>
      </c>
      <c r="O153" s="166"/>
      <c r="P153" s="158"/>
      <c r="Q153" s="156">
        <v>100</v>
      </c>
      <c r="R153" s="161">
        <f t="shared" si="38"/>
        <v>331</v>
      </c>
      <c r="S153" s="156"/>
      <c r="T153" s="158"/>
      <c r="U153" s="156"/>
      <c r="V153" s="158"/>
      <c r="W153" s="156"/>
      <c r="X153" s="158"/>
      <c r="Y153" s="156"/>
      <c r="Z153" s="158"/>
      <c r="AA153" s="156"/>
      <c r="AB153" s="158"/>
      <c r="AC153" s="156"/>
      <c r="AD153" s="158"/>
      <c r="AE153" s="156">
        <v>20</v>
      </c>
      <c r="AF153" s="158">
        <f t="shared" si="39"/>
        <v>66.2</v>
      </c>
      <c r="AG153" s="156"/>
      <c r="AH153" s="158"/>
      <c r="AI153" s="156">
        <f t="shared" si="41"/>
        <v>0</v>
      </c>
      <c r="AJ153" s="158">
        <f t="shared" si="33"/>
        <v>562.70000000000005</v>
      </c>
    </row>
    <row r="154" spans="1:36" ht="18" customHeight="1" x14ac:dyDescent="0.2">
      <c r="A154" s="133">
        <v>146</v>
      </c>
      <c r="B154" s="151" t="s">
        <v>430</v>
      </c>
      <c r="C154" s="168" t="s">
        <v>325</v>
      </c>
      <c r="D154" s="166">
        <f t="shared" si="34"/>
        <v>1155</v>
      </c>
      <c r="E154" s="149">
        <v>1.42</v>
      </c>
      <c r="F154" s="149"/>
      <c r="G154" s="149"/>
      <c r="H154" s="149">
        <f t="shared" si="35"/>
        <v>1.42</v>
      </c>
      <c r="I154" s="156"/>
      <c r="J154" s="158"/>
      <c r="K154" s="156"/>
      <c r="L154" s="189"/>
      <c r="M154" s="190">
        <v>50</v>
      </c>
      <c r="N154" s="158">
        <f t="shared" si="37"/>
        <v>71</v>
      </c>
      <c r="O154" s="166"/>
      <c r="P154" s="158"/>
      <c r="Q154" s="156">
        <v>1000</v>
      </c>
      <c r="R154" s="161">
        <f t="shared" si="38"/>
        <v>1420</v>
      </c>
      <c r="S154" s="156"/>
      <c r="T154" s="158"/>
      <c r="U154" s="156"/>
      <c r="V154" s="158"/>
      <c r="W154" s="156"/>
      <c r="X154" s="158"/>
      <c r="Y154" s="156"/>
      <c r="Z154" s="158"/>
      <c r="AA154" s="156"/>
      <c r="AB154" s="158"/>
      <c r="AC154" s="156">
        <v>5</v>
      </c>
      <c r="AD154" s="158">
        <f t="shared" si="44"/>
        <v>7.1</v>
      </c>
      <c r="AE154" s="156">
        <v>100</v>
      </c>
      <c r="AF154" s="158">
        <f t="shared" si="39"/>
        <v>142</v>
      </c>
      <c r="AG154" s="156"/>
      <c r="AH154" s="158"/>
      <c r="AI154" s="156">
        <f t="shared" si="41"/>
        <v>5</v>
      </c>
      <c r="AJ154" s="158">
        <f t="shared" si="33"/>
        <v>1640.1</v>
      </c>
    </row>
    <row r="155" spans="1:36" ht="18" customHeight="1" x14ac:dyDescent="0.2">
      <c r="A155" s="133">
        <v>147</v>
      </c>
      <c r="B155" s="150" t="s">
        <v>26</v>
      </c>
      <c r="C155" s="168" t="s">
        <v>325</v>
      </c>
      <c r="D155" s="166">
        <f t="shared" si="34"/>
        <v>1157</v>
      </c>
      <c r="E155" s="149">
        <v>1.38</v>
      </c>
      <c r="F155" s="149"/>
      <c r="G155" s="149"/>
      <c r="H155" s="149">
        <f t="shared" si="35"/>
        <v>1.38</v>
      </c>
      <c r="I155" s="156"/>
      <c r="J155" s="158"/>
      <c r="K155" s="156"/>
      <c r="L155" s="189"/>
      <c r="M155" s="190">
        <v>50</v>
      </c>
      <c r="N155" s="158">
        <f t="shared" si="37"/>
        <v>69</v>
      </c>
      <c r="O155" s="166"/>
      <c r="P155" s="158"/>
      <c r="Q155" s="156">
        <v>1000</v>
      </c>
      <c r="R155" s="161">
        <f t="shared" si="38"/>
        <v>1380</v>
      </c>
      <c r="S155" s="156"/>
      <c r="T155" s="158"/>
      <c r="U155" s="156"/>
      <c r="V155" s="158"/>
      <c r="W155" s="156"/>
      <c r="X155" s="158"/>
      <c r="Y155" s="156"/>
      <c r="Z155" s="158"/>
      <c r="AA155" s="156"/>
      <c r="AB155" s="158"/>
      <c r="AC155" s="156">
        <v>5</v>
      </c>
      <c r="AD155" s="158">
        <f t="shared" si="44"/>
        <v>6.9</v>
      </c>
      <c r="AE155" s="156">
        <v>100</v>
      </c>
      <c r="AF155" s="158">
        <f t="shared" si="39"/>
        <v>138</v>
      </c>
      <c r="AG155" s="156">
        <v>2</v>
      </c>
      <c r="AH155" s="158">
        <f t="shared" si="40"/>
        <v>2.76</v>
      </c>
      <c r="AI155" s="156">
        <f t="shared" si="41"/>
        <v>7</v>
      </c>
      <c r="AJ155" s="158">
        <f t="shared" si="33"/>
        <v>1596.66</v>
      </c>
    </row>
    <row r="156" spans="1:36" ht="18" customHeight="1" x14ac:dyDescent="0.2">
      <c r="A156" s="133">
        <v>148</v>
      </c>
      <c r="B156" s="150" t="s">
        <v>27</v>
      </c>
      <c r="C156" s="168" t="s">
        <v>325</v>
      </c>
      <c r="D156" s="166">
        <f t="shared" si="34"/>
        <v>1150</v>
      </c>
      <c r="E156" s="149">
        <v>1.38</v>
      </c>
      <c r="F156" s="149"/>
      <c r="G156" s="149"/>
      <c r="H156" s="149">
        <f t="shared" si="35"/>
        <v>1.38</v>
      </c>
      <c r="I156" s="156"/>
      <c r="J156" s="158"/>
      <c r="K156" s="156"/>
      <c r="L156" s="189"/>
      <c r="M156" s="190">
        <v>50</v>
      </c>
      <c r="N156" s="158">
        <f t="shared" si="37"/>
        <v>69</v>
      </c>
      <c r="O156" s="166"/>
      <c r="P156" s="158"/>
      <c r="Q156" s="156">
        <v>1000</v>
      </c>
      <c r="R156" s="161">
        <f t="shared" si="38"/>
        <v>1380</v>
      </c>
      <c r="S156" s="156"/>
      <c r="T156" s="158"/>
      <c r="U156" s="156"/>
      <c r="V156" s="158"/>
      <c r="W156" s="156"/>
      <c r="X156" s="158"/>
      <c r="Y156" s="156"/>
      <c r="Z156" s="158"/>
      <c r="AA156" s="156"/>
      <c r="AB156" s="158"/>
      <c r="AC156" s="156"/>
      <c r="AD156" s="158"/>
      <c r="AE156" s="156">
        <v>100</v>
      </c>
      <c r="AF156" s="158">
        <f t="shared" si="39"/>
        <v>138</v>
      </c>
      <c r="AG156" s="156"/>
      <c r="AH156" s="158"/>
      <c r="AI156" s="156">
        <f t="shared" si="41"/>
        <v>0</v>
      </c>
      <c r="AJ156" s="158">
        <f t="shared" si="33"/>
        <v>1587</v>
      </c>
    </row>
    <row r="157" spans="1:36" ht="18" customHeight="1" x14ac:dyDescent="0.2">
      <c r="A157" s="133">
        <v>149</v>
      </c>
      <c r="B157" s="150" t="s">
        <v>28</v>
      </c>
      <c r="C157" s="168" t="s">
        <v>325</v>
      </c>
      <c r="D157" s="166">
        <f t="shared" si="34"/>
        <v>1155</v>
      </c>
      <c r="E157" s="149">
        <v>1.42</v>
      </c>
      <c r="F157" s="149"/>
      <c r="G157" s="149"/>
      <c r="H157" s="149">
        <f t="shared" si="35"/>
        <v>1.42</v>
      </c>
      <c r="I157" s="156"/>
      <c r="J157" s="158"/>
      <c r="K157" s="156"/>
      <c r="L157" s="189"/>
      <c r="M157" s="190">
        <v>50</v>
      </c>
      <c r="N157" s="158">
        <f t="shared" si="37"/>
        <v>71</v>
      </c>
      <c r="O157" s="166"/>
      <c r="P157" s="158"/>
      <c r="Q157" s="156">
        <v>1000</v>
      </c>
      <c r="R157" s="161">
        <f t="shared" si="38"/>
        <v>1420</v>
      </c>
      <c r="S157" s="156"/>
      <c r="T157" s="158"/>
      <c r="U157" s="156"/>
      <c r="V157" s="158"/>
      <c r="W157" s="156"/>
      <c r="X157" s="158"/>
      <c r="Y157" s="156"/>
      <c r="Z157" s="158"/>
      <c r="AA157" s="156"/>
      <c r="AB157" s="158"/>
      <c r="AC157" s="156">
        <v>5</v>
      </c>
      <c r="AD157" s="158">
        <f t="shared" si="44"/>
        <v>7.1</v>
      </c>
      <c r="AE157" s="156">
        <v>100</v>
      </c>
      <c r="AF157" s="158">
        <f t="shared" si="39"/>
        <v>142</v>
      </c>
      <c r="AG157" s="156"/>
      <c r="AH157" s="158"/>
      <c r="AI157" s="156">
        <f t="shared" si="41"/>
        <v>5</v>
      </c>
      <c r="AJ157" s="158">
        <f t="shared" si="33"/>
        <v>1640.1</v>
      </c>
    </row>
    <row r="158" spans="1:36" ht="18" customHeight="1" x14ac:dyDescent="0.2">
      <c r="A158" s="133">
        <v>150</v>
      </c>
      <c r="B158" s="151" t="s">
        <v>434</v>
      </c>
      <c r="C158" s="168" t="s">
        <v>325</v>
      </c>
      <c r="D158" s="166">
        <f t="shared" si="34"/>
        <v>3265</v>
      </c>
      <c r="E158" s="149">
        <v>1.68</v>
      </c>
      <c r="F158" s="149"/>
      <c r="G158" s="149"/>
      <c r="H158" s="149">
        <f t="shared" si="35"/>
        <v>1.68</v>
      </c>
      <c r="I158" s="156"/>
      <c r="J158" s="158"/>
      <c r="K158" s="156"/>
      <c r="L158" s="189"/>
      <c r="M158" s="190">
        <v>50</v>
      </c>
      <c r="N158" s="158">
        <f t="shared" si="37"/>
        <v>84</v>
      </c>
      <c r="O158" s="166">
        <v>10</v>
      </c>
      <c r="P158" s="158">
        <f t="shared" si="43"/>
        <v>16.8</v>
      </c>
      <c r="Q158" s="156">
        <v>3000</v>
      </c>
      <c r="R158" s="161">
        <f t="shared" si="38"/>
        <v>5040</v>
      </c>
      <c r="S158" s="156"/>
      <c r="T158" s="158"/>
      <c r="U158" s="156"/>
      <c r="V158" s="158"/>
      <c r="W158" s="156"/>
      <c r="X158" s="158"/>
      <c r="Y158" s="156"/>
      <c r="Z158" s="158"/>
      <c r="AA158" s="156"/>
      <c r="AB158" s="158"/>
      <c r="AC158" s="156"/>
      <c r="AD158" s="158"/>
      <c r="AE158" s="156">
        <v>200</v>
      </c>
      <c r="AF158" s="158">
        <f t="shared" si="39"/>
        <v>336</v>
      </c>
      <c r="AG158" s="156">
        <v>5</v>
      </c>
      <c r="AH158" s="158">
        <f t="shared" si="40"/>
        <v>8.4</v>
      </c>
      <c r="AI158" s="156">
        <f t="shared" si="41"/>
        <v>15</v>
      </c>
      <c r="AJ158" s="158">
        <f t="shared" si="33"/>
        <v>5485.2</v>
      </c>
    </row>
    <row r="159" spans="1:36" ht="18" customHeight="1" x14ac:dyDescent="0.2">
      <c r="A159" s="133">
        <v>151</v>
      </c>
      <c r="B159" s="151" t="s">
        <v>431</v>
      </c>
      <c r="C159" s="168" t="s">
        <v>325</v>
      </c>
      <c r="D159" s="166">
        <f t="shared" si="34"/>
        <v>3265</v>
      </c>
      <c r="E159" s="149">
        <v>1.78</v>
      </c>
      <c r="F159" s="149"/>
      <c r="G159" s="149"/>
      <c r="H159" s="149">
        <f t="shared" si="35"/>
        <v>1.78</v>
      </c>
      <c r="I159" s="156"/>
      <c r="J159" s="158"/>
      <c r="K159" s="156"/>
      <c r="L159" s="189"/>
      <c r="M159" s="190">
        <v>50</v>
      </c>
      <c r="N159" s="158">
        <f t="shared" si="37"/>
        <v>89</v>
      </c>
      <c r="O159" s="166">
        <v>10</v>
      </c>
      <c r="P159" s="158">
        <f t="shared" si="43"/>
        <v>17.8</v>
      </c>
      <c r="Q159" s="165">
        <v>3000</v>
      </c>
      <c r="R159" s="161">
        <f t="shared" si="38"/>
        <v>5340</v>
      </c>
      <c r="S159" s="156"/>
      <c r="T159" s="158"/>
      <c r="U159" s="156"/>
      <c r="V159" s="158"/>
      <c r="W159" s="156"/>
      <c r="X159" s="158"/>
      <c r="Y159" s="156"/>
      <c r="Z159" s="158"/>
      <c r="AA159" s="156"/>
      <c r="AB159" s="158"/>
      <c r="AC159" s="156"/>
      <c r="AD159" s="158"/>
      <c r="AE159" s="156">
        <v>200</v>
      </c>
      <c r="AF159" s="158">
        <f t="shared" si="39"/>
        <v>356</v>
      </c>
      <c r="AG159" s="156">
        <v>5</v>
      </c>
      <c r="AH159" s="158">
        <f t="shared" si="40"/>
        <v>8.9</v>
      </c>
      <c r="AI159" s="156">
        <f t="shared" si="41"/>
        <v>15</v>
      </c>
      <c r="AJ159" s="158">
        <f t="shared" si="33"/>
        <v>5811.7</v>
      </c>
    </row>
    <row r="160" spans="1:36" ht="18" customHeight="1" x14ac:dyDescent="0.2">
      <c r="A160" s="133">
        <v>152</v>
      </c>
      <c r="B160" s="151" t="s">
        <v>432</v>
      </c>
      <c r="C160" s="168" t="s">
        <v>325</v>
      </c>
      <c r="D160" s="166">
        <f t="shared" si="34"/>
        <v>1265</v>
      </c>
      <c r="E160" s="149">
        <v>1.78</v>
      </c>
      <c r="F160" s="149"/>
      <c r="G160" s="149"/>
      <c r="H160" s="149">
        <f t="shared" si="35"/>
        <v>1.78</v>
      </c>
      <c r="I160" s="156"/>
      <c r="J160" s="158"/>
      <c r="K160" s="156"/>
      <c r="L160" s="189"/>
      <c r="M160" s="190">
        <v>50</v>
      </c>
      <c r="N160" s="158">
        <f t="shared" si="37"/>
        <v>89</v>
      </c>
      <c r="O160" s="166">
        <v>10</v>
      </c>
      <c r="P160" s="158">
        <f t="shared" si="43"/>
        <v>17.8</v>
      </c>
      <c r="Q160" s="165">
        <v>1000</v>
      </c>
      <c r="R160" s="161">
        <f t="shared" si="38"/>
        <v>1780</v>
      </c>
      <c r="S160" s="156"/>
      <c r="T160" s="158"/>
      <c r="U160" s="156"/>
      <c r="V160" s="158"/>
      <c r="W160" s="156"/>
      <c r="X160" s="158"/>
      <c r="Y160" s="156"/>
      <c r="Z160" s="158"/>
      <c r="AA160" s="156"/>
      <c r="AB160" s="158"/>
      <c r="AC160" s="156"/>
      <c r="AD160" s="158"/>
      <c r="AE160" s="156">
        <v>200</v>
      </c>
      <c r="AF160" s="158">
        <f t="shared" si="39"/>
        <v>356</v>
      </c>
      <c r="AG160" s="156">
        <v>5</v>
      </c>
      <c r="AH160" s="158">
        <f t="shared" si="40"/>
        <v>8.9</v>
      </c>
      <c r="AI160" s="156">
        <f t="shared" si="41"/>
        <v>15</v>
      </c>
      <c r="AJ160" s="158">
        <f t="shared" si="33"/>
        <v>2251.6999999999998</v>
      </c>
    </row>
    <row r="161" spans="1:36" ht="18" customHeight="1" x14ac:dyDescent="0.2">
      <c r="A161" s="133">
        <v>153</v>
      </c>
      <c r="B161" s="151" t="s">
        <v>433</v>
      </c>
      <c r="C161" s="168" t="s">
        <v>325</v>
      </c>
      <c r="D161" s="166">
        <f t="shared" si="34"/>
        <v>1265</v>
      </c>
      <c r="E161" s="149">
        <v>1.73</v>
      </c>
      <c r="F161" s="149"/>
      <c r="G161" s="149"/>
      <c r="H161" s="149">
        <f t="shared" si="35"/>
        <v>1.73</v>
      </c>
      <c r="I161" s="156"/>
      <c r="J161" s="158"/>
      <c r="K161" s="156"/>
      <c r="L161" s="189"/>
      <c r="M161" s="190">
        <v>50</v>
      </c>
      <c r="N161" s="158">
        <f t="shared" si="37"/>
        <v>86.5</v>
      </c>
      <c r="O161" s="166">
        <v>10</v>
      </c>
      <c r="P161" s="158">
        <f t="shared" si="43"/>
        <v>17.3</v>
      </c>
      <c r="Q161" s="165">
        <v>1000</v>
      </c>
      <c r="R161" s="161">
        <f t="shared" si="38"/>
        <v>1730</v>
      </c>
      <c r="S161" s="156"/>
      <c r="T161" s="158"/>
      <c r="U161" s="156"/>
      <c r="V161" s="158"/>
      <c r="W161" s="156"/>
      <c r="X161" s="158"/>
      <c r="Y161" s="156"/>
      <c r="Z161" s="158"/>
      <c r="AA161" s="156"/>
      <c r="AB161" s="158"/>
      <c r="AC161" s="156"/>
      <c r="AD161" s="158"/>
      <c r="AE161" s="156">
        <v>200</v>
      </c>
      <c r="AF161" s="158">
        <f t="shared" si="39"/>
        <v>346</v>
      </c>
      <c r="AG161" s="156">
        <v>5</v>
      </c>
      <c r="AH161" s="158">
        <f t="shared" si="40"/>
        <v>8.65</v>
      </c>
      <c r="AI161" s="156">
        <f t="shared" si="41"/>
        <v>15</v>
      </c>
      <c r="AJ161" s="158">
        <f t="shared" si="33"/>
        <v>2188.4499999999998</v>
      </c>
    </row>
    <row r="162" spans="1:36" ht="18" customHeight="1" x14ac:dyDescent="0.2">
      <c r="A162" s="133">
        <v>154</v>
      </c>
      <c r="B162" s="151" t="s">
        <v>435</v>
      </c>
      <c r="C162" s="168" t="s">
        <v>325</v>
      </c>
      <c r="D162" s="166">
        <f t="shared" si="34"/>
        <v>2070</v>
      </c>
      <c r="E162" s="149">
        <v>2.15</v>
      </c>
      <c r="F162" s="149"/>
      <c r="G162" s="149"/>
      <c r="H162" s="149">
        <f t="shared" si="35"/>
        <v>2.15</v>
      </c>
      <c r="I162" s="156"/>
      <c r="J162" s="158"/>
      <c r="K162" s="156"/>
      <c r="L162" s="189"/>
      <c r="M162" s="190">
        <v>50</v>
      </c>
      <c r="N162" s="158">
        <f t="shared" si="37"/>
        <v>107.5</v>
      </c>
      <c r="O162" s="166"/>
      <c r="P162" s="158"/>
      <c r="Q162" s="165">
        <v>2000</v>
      </c>
      <c r="R162" s="161">
        <f t="shared" si="38"/>
        <v>4300</v>
      </c>
      <c r="S162" s="156"/>
      <c r="T162" s="158"/>
      <c r="U162" s="156"/>
      <c r="V162" s="158"/>
      <c r="W162" s="156"/>
      <c r="X162" s="158"/>
      <c r="Y162" s="156"/>
      <c r="Z162" s="158"/>
      <c r="AA162" s="156"/>
      <c r="AB162" s="158"/>
      <c r="AC162" s="156"/>
      <c r="AD162" s="158"/>
      <c r="AE162" s="156">
        <v>20</v>
      </c>
      <c r="AF162" s="158">
        <f t="shared" si="39"/>
        <v>43</v>
      </c>
      <c r="AG162" s="156"/>
      <c r="AH162" s="158"/>
      <c r="AI162" s="156">
        <f t="shared" si="41"/>
        <v>0</v>
      </c>
      <c r="AJ162" s="158">
        <f t="shared" si="33"/>
        <v>4450.5</v>
      </c>
    </row>
    <row r="163" spans="1:36" ht="18" customHeight="1" x14ac:dyDescent="0.2">
      <c r="A163" s="133">
        <v>155</v>
      </c>
      <c r="B163" s="151" t="s">
        <v>436</v>
      </c>
      <c r="C163" s="168" t="s">
        <v>325</v>
      </c>
      <c r="D163" s="166">
        <f t="shared" si="34"/>
        <v>570</v>
      </c>
      <c r="E163" s="149">
        <v>1.85</v>
      </c>
      <c r="F163" s="149"/>
      <c r="G163" s="149"/>
      <c r="H163" s="149">
        <f t="shared" si="35"/>
        <v>1.85</v>
      </c>
      <c r="I163" s="156"/>
      <c r="J163" s="158"/>
      <c r="K163" s="156"/>
      <c r="L163" s="189"/>
      <c r="M163" s="190">
        <v>50</v>
      </c>
      <c r="N163" s="158">
        <f t="shared" si="37"/>
        <v>92.5</v>
      </c>
      <c r="O163" s="166"/>
      <c r="P163" s="158"/>
      <c r="Q163" s="165">
        <v>500</v>
      </c>
      <c r="R163" s="161">
        <f t="shared" si="38"/>
        <v>925</v>
      </c>
      <c r="S163" s="156"/>
      <c r="T163" s="158"/>
      <c r="U163" s="156"/>
      <c r="V163" s="158"/>
      <c r="W163" s="156"/>
      <c r="X163" s="158"/>
      <c r="Y163" s="156"/>
      <c r="Z163" s="158"/>
      <c r="AA163" s="156"/>
      <c r="AB163" s="158"/>
      <c r="AC163" s="156"/>
      <c r="AD163" s="158"/>
      <c r="AE163" s="156">
        <v>20</v>
      </c>
      <c r="AF163" s="158">
        <f t="shared" si="39"/>
        <v>37</v>
      </c>
      <c r="AG163" s="156"/>
      <c r="AH163" s="158"/>
      <c r="AI163" s="156">
        <f t="shared" si="41"/>
        <v>0</v>
      </c>
      <c r="AJ163" s="158">
        <f t="shared" si="33"/>
        <v>1054.5</v>
      </c>
    </row>
    <row r="164" spans="1:36" ht="18" customHeight="1" x14ac:dyDescent="0.2">
      <c r="A164" s="133">
        <v>156</v>
      </c>
      <c r="B164" s="151" t="s">
        <v>437</v>
      </c>
      <c r="C164" s="168" t="s">
        <v>325</v>
      </c>
      <c r="D164" s="166">
        <f t="shared" si="34"/>
        <v>1570</v>
      </c>
      <c r="E164" s="149">
        <v>2.0299999999999998</v>
      </c>
      <c r="F164" s="149"/>
      <c r="G164" s="149"/>
      <c r="H164" s="149">
        <f t="shared" si="35"/>
        <v>2.0299999999999998</v>
      </c>
      <c r="I164" s="156"/>
      <c r="J164" s="158"/>
      <c r="K164" s="156"/>
      <c r="L164" s="189"/>
      <c r="M164" s="190">
        <v>50</v>
      </c>
      <c r="N164" s="158">
        <f t="shared" si="37"/>
        <v>101.5</v>
      </c>
      <c r="O164" s="166"/>
      <c r="P164" s="158"/>
      <c r="Q164" s="165">
        <v>1500</v>
      </c>
      <c r="R164" s="161">
        <f t="shared" si="38"/>
        <v>3045</v>
      </c>
      <c r="S164" s="156"/>
      <c r="T164" s="158"/>
      <c r="U164" s="156"/>
      <c r="V164" s="158"/>
      <c r="W164" s="156"/>
      <c r="X164" s="158"/>
      <c r="Y164" s="156"/>
      <c r="Z164" s="158"/>
      <c r="AA164" s="156"/>
      <c r="AB164" s="158"/>
      <c r="AC164" s="156"/>
      <c r="AD164" s="158"/>
      <c r="AE164" s="156">
        <v>20</v>
      </c>
      <c r="AF164" s="158">
        <f t="shared" si="39"/>
        <v>40.6</v>
      </c>
      <c r="AG164" s="156"/>
      <c r="AH164" s="158"/>
      <c r="AI164" s="156">
        <f t="shared" si="41"/>
        <v>0</v>
      </c>
      <c r="AJ164" s="158">
        <f t="shared" si="33"/>
        <v>3187.1</v>
      </c>
    </row>
    <row r="165" spans="1:36" ht="18" customHeight="1" x14ac:dyDescent="0.2">
      <c r="A165" s="133">
        <v>157</v>
      </c>
      <c r="B165" s="151" t="s">
        <v>438</v>
      </c>
      <c r="C165" s="168" t="s">
        <v>325</v>
      </c>
      <c r="D165" s="166">
        <f t="shared" si="34"/>
        <v>350</v>
      </c>
      <c r="E165" s="149">
        <v>15.17</v>
      </c>
      <c r="F165" s="149"/>
      <c r="G165" s="149"/>
      <c r="H165" s="149">
        <f t="shared" si="35"/>
        <v>15.17</v>
      </c>
      <c r="I165" s="156"/>
      <c r="J165" s="158"/>
      <c r="K165" s="156"/>
      <c r="L165" s="189"/>
      <c r="M165" s="190">
        <v>20</v>
      </c>
      <c r="N165" s="158">
        <f t="shared" si="37"/>
        <v>303.39999999999998</v>
      </c>
      <c r="O165" s="166"/>
      <c r="P165" s="158"/>
      <c r="Q165" s="165">
        <v>300</v>
      </c>
      <c r="R165" s="161">
        <f t="shared" si="38"/>
        <v>4551</v>
      </c>
      <c r="S165" s="156"/>
      <c r="T165" s="158"/>
      <c r="U165" s="156"/>
      <c r="V165" s="158"/>
      <c r="W165" s="156"/>
      <c r="X165" s="158"/>
      <c r="Y165" s="156"/>
      <c r="Z165" s="158"/>
      <c r="AA165" s="156"/>
      <c r="AB165" s="158"/>
      <c r="AC165" s="156"/>
      <c r="AD165" s="158"/>
      <c r="AE165" s="156">
        <v>25</v>
      </c>
      <c r="AF165" s="158">
        <f t="shared" si="39"/>
        <v>379.25</v>
      </c>
      <c r="AG165" s="156">
        <v>5</v>
      </c>
      <c r="AH165" s="158">
        <f t="shared" si="40"/>
        <v>75.849999999999994</v>
      </c>
      <c r="AI165" s="156">
        <f t="shared" si="41"/>
        <v>5</v>
      </c>
      <c r="AJ165" s="158">
        <f t="shared" si="33"/>
        <v>5309.5</v>
      </c>
    </row>
    <row r="166" spans="1:36" ht="18" customHeight="1" x14ac:dyDescent="0.2">
      <c r="A166" s="133">
        <v>158</v>
      </c>
      <c r="B166" s="151" t="s">
        <v>439</v>
      </c>
      <c r="C166" s="168" t="s">
        <v>325</v>
      </c>
      <c r="D166" s="166">
        <f t="shared" si="34"/>
        <v>900</v>
      </c>
      <c r="E166" s="149">
        <v>4.3899999999999997</v>
      </c>
      <c r="F166" s="149"/>
      <c r="G166" s="149"/>
      <c r="H166" s="149">
        <f t="shared" si="35"/>
        <v>4.3899999999999997</v>
      </c>
      <c r="I166" s="156"/>
      <c r="J166" s="158"/>
      <c r="K166" s="156"/>
      <c r="L166" s="189"/>
      <c r="M166" s="190">
        <v>100</v>
      </c>
      <c r="N166" s="158">
        <f t="shared" si="37"/>
        <v>439</v>
      </c>
      <c r="O166" s="166"/>
      <c r="P166" s="158"/>
      <c r="Q166" s="165">
        <v>700</v>
      </c>
      <c r="R166" s="161">
        <f t="shared" si="38"/>
        <v>3073</v>
      </c>
      <c r="S166" s="156"/>
      <c r="T166" s="158"/>
      <c r="U166" s="156"/>
      <c r="V166" s="158"/>
      <c r="W166" s="156"/>
      <c r="X166" s="158"/>
      <c r="Y166" s="156"/>
      <c r="Z166" s="158"/>
      <c r="AA166" s="156"/>
      <c r="AB166" s="158"/>
      <c r="AC166" s="156"/>
      <c r="AD166" s="158"/>
      <c r="AE166" s="156">
        <v>100</v>
      </c>
      <c r="AF166" s="158">
        <f t="shared" si="39"/>
        <v>439</v>
      </c>
      <c r="AG166" s="156"/>
      <c r="AH166" s="158"/>
      <c r="AI166" s="156">
        <f t="shared" si="41"/>
        <v>0</v>
      </c>
      <c r="AJ166" s="158">
        <f t="shared" si="33"/>
        <v>3951</v>
      </c>
    </row>
    <row r="167" spans="1:36" ht="18" customHeight="1" x14ac:dyDescent="0.2">
      <c r="A167" s="133">
        <v>159</v>
      </c>
      <c r="B167" s="151" t="s">
        <v>440</v>
      </c>
      <c r="C167" s="168" t="s">
        <v>325</v>
      </c>
      <c r="D167" s="166">
        <f t="shared" si="34"/>
        <v>211</v>
      </c>
      <c r="E167" s="149">
        <v>12.01</v>
      </c>
      <c r="F167" s="149"/>
      <c r="G167" s="149"/>
      <c r="H167" s="149">
        <f t="shared" si="35"/>
        <v>12.01</v>
      </c>
      <c r="I167" s="156">
        <v>50</v>
      </c>
      <c r="J167" s="158">
        <f t="shared" si="36"/>
        <v>600.5</v>
      </c>
      <c r="K167" s="156">
        <v>2</v>
      </c>
      <c r="L167" s="189">
        <f t="shared" si="45"/>
        <v>24.02</v>
      </c>
      <c r="M167" s="190">
        <v>50</v>
      </c>
      <c r="N167" s="158">
        <f t="shared" si="37"/>
        <v>600.5</v>
      </c>
      <c r="O167" s="166"/>
      <c r="P167" s="158"/>
      <c r="Q167" s="165">
        <v>50</v>
      </c>
      <c r="R167" s="161">
        <f t="shared" si="38"/>
        <v>600.5</v>
      </c>
      <c r="S167" s="156">
        <v>20</v>
      </c>
      <c r="T167" s="158">
        <f t="shared" si="42"/>
        <v>240.2</v>
      </c>
      <c r="U167" s="156"/>
      <c r="V167" s="158"/>
      <c r="W167" s="156">
        <v>4</v>
      </c>
      <c r="X167" s="158">
        <f t="shared" ref="X167:X187" si="48">W167*H167</f>
        <v>48.04</v>
      </c>
      <c r="Y167" s="156"/>
      <c r="Z167" s="158"/>
      <c r="AA167" s="156"/>
      <c r="AB167" s="158"/>
      <c r="AC167" s="156"/>
      <c r="AD167" s="158"/>
      <c r="AE167" s="156">
        <v>30</v>
      </c>
      <c r="AF167" s="158">
        <f t="shared" si="39"/>
        <v>360.3</v>
      </c>
      <c r="AG167" s="156">
        <v>5</v>
      </c>
      <c r="AH167" s="158">
        <f t="shared" si="40"/>
        <v>60.05</v>
      </c>
      <c r="AI167" s="156">
        <f t="shared" si="41"/>
        <v>81</v>
      </c>
      <c r="AJ167" s="158">
        <f t="shared" si="33"/>
        <v>2534.11</v>
      </c>
    </row>
    <row r="168" spans="1:36" ht="18" customHeight="1" x14ac:dyDescent="0.2">
      <c r="A168" s="133">
        <v>160</v>
      </c>
      <c r="B168" s="150" t="s">
        <v>441</v>
      </c>
      <c r="C168" s="168" t="s">
        <v>325</v>
      </c>
      <c r="D168" s="166">
        <f t="shared" si="34"/>
        <v>209</v>
      </c>
      <c r="E168" s="149">
        <v>12.75</v>
      </c>
      <c r="F168" s="149"/>
      <c r="G168" s="149"/>
      <c r="H168" s="149">
        <f t="shared" si="35"/>
        <v>12.75</v>
      </c>
      <c r="I168" s="156">
        <v>50</v>
      </c>
      <c r="J168" s="158">
        <f t="shared" si="36"/>
        <v>637.5</v>
      </c>
      <c r="K168" s="156">
        <v>5</v>
      </c>
      <c r="L168" s="189">
        <f t="shared" si="45"/>
        <v>63.75</v>
      </c>
      <c r="M168" s="190">
        <v>50</v>
      </c>
      <c r="N168" s="158">
        <f t="shared" si="37"/>
        <v>637.5</v>
      </c>
      <c r="O168" s="166">
        <v>10</v>
      </c>
      <c r="P168" s="158">
        <f t="shared" si="43"/>
        <v>127.5</v>
      </c>
      <c r="Q168" s="165">
        <v>60</v>
      </c>
      <c r="R168" s="161">
        <f t="shared" si="38"/>
        <v>765</v>
      </c>
      <c r="S168" s="156">
        <v>10</v>
      </c>
      <c r="T168" s="158">
        <f t="shared" si="42"/>
        <v>127.5</v>
      </c>
      <c r="U168" s="156"/>
      <c r="V168" s="158"/>
      <c r="W168" s="156">
        <v>4</v>
      </c>
      <c r="X168" s="158">
        <f t="shared" si="48"/>
        <v>51</v>
      </c>
      <c r="Y168" s="156"/>
      <c r="Z168" s="158"/>
      <c r="AA168" s="156"/>
      <c r="AB168" s="158"/>
      <c r="AC168" s="156"/>
      <c r="AD168" s="158"/>
      <c r="AE168" s="156">
        <v>20</v>
      </c>
      <c r="AF168" s="158">
        <f t="shared" si="39"/>
        <v>255</v>
      </c>
      <c r="AG168" s="156"/>
      <c r="AH168" s="158"/>
      <c r="AI168" s="156">
        <f t="shared" si="41"/>
        <v>79</v>
      </c>
      <c r="AJ168" s="158">
        <f t="shared" si="33"/>
        <v>2664.75</v>
      </c>
    </row>
    <row r="169" spans="1:36" ht="18" customHeight="1" x14ac:dyDescent="0.2">
      <c r="A169" s="133">
        <v>161</v>
      </c>
      <c r="B169" s="151" t="s">
        <v>442</v>
      </c>
      <c r="C169" s="168" t="s">
        <v>325</v>
      </c>
      <c r="D169" s="166">
        <f t="shared" si="34"/>
        <v>294</v>
      </c>
      <c r="E169" s="149">
        <v>5.45</v>
      </c>
      <c r="F169" s="149"/>
      <c r="G169" s="149"/>
      <c r="H169" s="149">
        <f t="shared" si="35"/>
        <v>5.45</v>
      </c>
      <c r="I169" s="156">
        <v>50</v>
      </c>
      <c r="J169" s="158">
        <f t="shared" si="36"/>
        <v>272.5</v>
      </c>
      <c r="K169" s="156"/>
      <c r="L169" s="189"/>
      <c r="M169" s="190">
        <v>50</v>
      </c>
      <c r="N169" s="158">
        <f t="shared" si="37"/>
        <v>272.5</v>
      </c>
      <c r="O169" s="166">
        <v>10</v>
      </c>
      <c r="P169" s="158">
        <f t="shared" si="43"/>
        <v>54.5</v>
      </c>
      <c r="Q169" s="156">
        <v>150</v>
      </c>
      <c r="R169" s="161">
        <f t="shared" si="38"/>
        <v>817.5</v>
      </c>
      <c r="S169" s="156">
        <v>10</v>
      </c>
      <c r="T169" s="158">
        <f t="shared" si="42"/>
        <v>54.5</v>
      </c>
      <c r="U169" s="156"/>
      <c r="V169" s="158"/>
      <c r="W169" s="156"/>
      <c r="X169" s="158"/>
      <c r="Y169" s="156">
        <v>4</v>
      </c>
      <c r="Z169" s="158">
        <f t="shared" si="47"/>
        <v>21.8</v>
      </c>
      <c r="AA169" s="156"/>
      <c r="AB169" s="158"/>
      <c r="AC169" s="156"/>
      <c r="AD169" s="158"/>
      <c r="AE169" s="156">
        <v>20</v>
      </c>
      <c r="AF169" s="158">
        <f t="shared" si="39"/>
        <v>109</v>
      </c>
      <c r="AG169" s="156"/>
      <c r="AH169" s="158"/>
      <c r="AI169" s="156">
        <f t="shared" si="41"/>
        <v>74</v>
      </c>
      <c r="AJ169" s="158">
        <f t="shared" si="33"/>
        <v>1602.3</v>
      </c>
    </row>
    <row r="170" spans="1:36" ht="18" customHeight="1" x14ac:dyDescent="0.2">
      <c r="A170" s="133">
        <v>162</v>
      </c>
      <c r="B170" s="151" t="s">
        <v>315</v>
      </c>
      <c r="C170" s="168" t="s">
        <v>326</v>
      </c>
      <c r="D170" s="166">
        <f t="shared" si="34"/>
        <v>1108</v>
      </c>
      <c r="E170" s="149">
        <v>11.68</v>
      </c>
      <c r="F170" s="149"/>
      <c r="G170" s="149"/>
      <c r="H170" s="149">
        <f t="shared" si="35"/>
        <v>11.68</v>
      </c>
      <c r="I170" s="156">
        <v>100</v>
      </c>
      <c r="J170" s="158">
        <f t="shared" si="36"/>
        <v>1168</v>
      </c>
      <c r="K170" s="156"/>
      <c r="L170" s="189"/>
      <c r="M170" s="190">
        <v>50</v>
      </c>
      <c r="N170" s="158">
        <f t="shared" si="37"/>
        <v>584</v>
      </c>
      <c r="O170" s="166">
        <v>5</v>
      </c>
      <c r="P170" s="158">
        <f t="shared" si="43"/>
        <v>58.4</v>
      </c>
      <c r="Q170" s="156">
        <v>800</v>
      </c>
      <c r="R170" s="161">
        <f t="shared" si="38"/>
        <v>9344</v>
      </c>
      <c r="S170" s="156">
        <v>50</v>
      </c>
      <c r="T170" s="158">
        <f t="shared" si="42"/>
        <v>584</v>
      </c>
      <c r="U170" s="156"/>
      <c r="V170" s="158"/>
      <c r="W170" s="156"/>
      <c r="X170" s="158"/>
      <c r="Y170" s="156">
        <v>3</v>
      </c>
      <c r="Z170" s="158">
        <f t="shared" si="47"/>
        <v>35.04</v>
      </c>
      <c r="AA170" s="156"/>
      <c r="AB170" s="158"/>
      <c r="AC170" s="156"/>
      <c r="AD170" s="158"/>
      <c r="AE170" s="156">
        <v>100</v>
      </c>
      <c r="AF170" s="158">
        <f t="shared" si="39"/>
        <v>1168</v>
      </c>
      <c r="AG170" s="156"/>
      <c r="AH170" s="158"/>
      <c r="AI170" s="156">
        <f t="shared" si="41"/>
        <v>158</v>
      </c>
      <c r="AJ170" s="158">
        <f t="shared" si="33"/>
        <v>12941.44</v>
      </c>
    </row>
    <row r="171" spans="1:36" ht="18" customHeight="1" x14ac:dyDescent="0.2">
      <c r="A171" s="133">
        <v>163</v>
      </c>
      <c r="B171" s="151" t="s">
        <v>443</v>
      </c>
      <c r="C171" s="168" t="s">
        <v>327</v>
      </c>
      <c r="D171" s="166">
        <f t="shared" si="34"/>
        <v>912</v>
      </c>
      <c r="E171" s="149">
        <v>4.2300000000000004</v>
      </c>
      <c r="F171" s="149"/>
      <c r="G171" s="149"/>
      <c r="H171" s="149">
        <f t="shared" si="35"/>
        <v>4.2300000000000004</v>
      </c>
      <c r="I171" s="156"/>
      <c r="J171" s="158"/>
      <c r="K171" s="156"/>
      <c r="L171" s="189"/>
      <c r="M171" s="190">
        <v>50</v>
      </c>
      <c r="N171" s="158">
        <f t="shared" si="37"/>
        <v>211.5</v>
      </c>
      <c r="O171" s="166">
        <v>10</v>
      </c>
      <c r="P171" s="158">
        <f t="shared" si="43"/>
        <v>42.3</v>
      </c>
      <c r="Q171" s="156">
        <v>800</v>
      </c>
      <c r="R171" s="161">
        <f t="shared" si="38"/>
        <v>3384</v>
      </c>
      <c r="S171" s="156"/>
      <c r="T171" s="158"/>
      <c r="U171" s="156"/>
      <c r="V171" s="158"/>
      <c r="W171" s="156"/>
      <c r="X171" s="158"/>
      <c r="Y171" s="156"/>
      <c r="Z171" s="158"/>
      <c r="AA171" s="156"/>
      <c r="AB171" s="158"/>
      <c r="AC171" s="156"/>
      <c r="AD171" s="158"/>
      <c r="AE171" s="156">
        <v>50</v>
      </c>
      <c r="AF171" s="158">
        <f t="shared" si="39"/>
        <v>211.5</v>
      </c>
      <c r="AG171" s="156">
        <v>2</v>
      </c>
      <c r="AH171" s="158">
        <f t="shared" si="40"/>
        <v>8.4600000000000009</v>
      </c>
      <c r="AI171" s="156">
        <f t="shared" si="41"/>
        <v>12</v>
      </c>
      <c r="AJ171" s="158">
        <f t="shared" si="33"/>
        <v>3857.76</v>
      </c>
    </row>
    <row r="172" spans="1:36" ht="18" customHeight="1" x14ac:dyDescent="0.2">
      <c r="A172" s="133">
        <v>164</v>
      </c>
      <c r="B172" s="151" t="s">
        <v>169</v>
      </c>
      <c r="C172" s="168" t="s">
        <v>325</v>
      </c>
      <c r="D172" s="166">
        <f t="shared" si="34"/>
        <v>344</v>
      </c>
      <c r="E172" s="149">
        <v>275.13</v>
      </c>
      <c r="F172" s="149"/>
      <c r="G172" s="149"/>
      <c r="H172" s="149">
        <f t="shared" si="35"/>
        <v>275.13</v>
      </c>
      <c r="I172" s="156">
        <v>10</v>
      </c>
      <c r="J172" s="158">
        <f t="shared" si="36"/>
        <v>2751.3</v>
      </c>
      <c r="K172" s="156"/>
      <c r="L172" s="189"/>
      <c r="M172" s="190">
        <v>10</v>
      </c>
      <c r="N172" s="158">
        <f t="shared" si="37"/>
        <v>2751.3</v>
      </c>
      <c r="O172" s="166">
        <v>3</v>
      </c>
      <c r="P172" s="158">
        <f t="shared" si="43"/>
        <v>825.39</v>
      </c>
      <c r="Q172" s="156">
        <v>300</v>
      </c>
      <c r="R172" s="161">
        <f t="shared" si="38"/>
        <v>82539</v>
      </c>
      <c r="S172" s="156"/>
      <c r="T172" s="158"/>
      <c r="U172" s="156"/>
      <c r="V172" s="158"/>
      <c r="W172" s="156"/>
      <c r="X172" s="158"/>
      <c r="Y172" s="156"/>
      <c r="Z172" s="158"/>
      <c r="AA172" s="156"/>
      <c r="AB172" s="158"/>
      <c r="AC172" s="156"/>
      <c r="AD172" s="158"/>
      <c r="AE172" s="156">
        <v>20</v>
      </c>
      <c r="AF172" s="158">
        <f t="shared" si="39"/>
        <v>5502.6</v>
      </c>
      <c r="AG172" s="156">
        <v>1</v>
      </c>
      <c r="AH172" s="158">
        <f t="shared" si="40"/>
        <v>275.13</v>
      </c>
      <c r="AI172" s="156">
        <f t="shared" si="41"/>
        <v>14</v>
      </c>
      <c r="AJ172" s="158">
        <f t="shared" si="33"/>
        <v>94644.72</v>
      </c>
    </row>
    <row r="173" spans="1:36" ht="18" customHeight="1" x14ac:dyDescent="0.2">
      <c r="A173" s="133">
        <v>165</v>
      </c>
      <c r="B173" s="151" t="s">
        <v>444</v>
      </c>
      <c r="C173" s="168" t="s">
        <v>325</v>
      </c>
      <c r="D173" s="166">
        <f t="shared" si="34"/>
        <v>93</v>
      </c>
      <c r="E173" s="149"/>
      <c r="F173" s="149">
        <v>38.5</v>
      </c>
      <c r="G173" s="149">
        <f>(F173*$G$6)+F173</f>
        <v>42.5</v>
      </c>
      <c r="H173" s="149">
        <f t="shared" si="35"/>
        <v>42.5</v>
      </c>
      <c r="I173" s="156">
        <v>10</v>
      </c>
      <c r="J173" s="158">
        <f t="shared" si="36"/>
        <v>425</v>
      </c>
      <c r="K173" s="156"/>
      <c r="L173" s="189"/>
      <c r="M173" s="190">
        <v>10</v>
      </c>
      <c r="N173" s="158">
        <f t="shared" si="37"/>
        <v>425</v>
      </c>
      <c r="O173" s="166">
        <v>3</v>
      </c>
      <c r="P173" s="158">
        <f t="shared" si="43"/>
        <v>127.5</v>
      </c>
      <c r="Q173" s="156">
        <v>50</v>
      </c>
      <c r="R173" s="161">
        <f t="shared" si="38"/>
        <v>2125</v>
      </c>
      <c r="S173" s="156"/>
      <c r="T173" s="158"/>
      <c r="U173" s="156"/>
      <c r="V173" s="158"/>
      <c r="W173" s="156"/>
      <c r="X173" s="158"/>
      <c r="Y173" s="156"/>
      <c r="Z173" s="158"/>
      <c r="AA173" s="156"/>
      <c r="AB173" s="158"/>
      <c r="AC173" s="156"/>
      <c r="AD173" s="158"/>
      <c r="AE173" s="156">
        <v>20</v>
      </c>
      <c r="AF173" s="158">
        <f t="shared" si="39"/>
        <v>850</v>
      </c>
      <c r="AG173" s="156"/>
      <c r="AH173" s="158"/>
      <c r="AI173" s="156">
        <f t="shared" si="41"/>
        <v>13</v>
      </c>
      <c r="AJ173" s="158">
        <f t="shared" si="33"/>
        <v>3952.5</v>
      </c>
    </row>
    <row r="174" spans="1:36" ht="18" customHeight="1" x14ac:dyDescent="0.2">
      <c r="A174" s="133">
        <v>166</v>
      </c>
      <c r="B174" s="151" t="s">
        <v>445</v>
      </c>
      <c r="C174" s="168" t="s">
        <v>325</v>
      </c>
      <c r="D174" s="166">
        <f t="shared" si="34"/>
        <v>96</v>
      </c>
      <c r="E174" s="149">
        <v>90.71</v>
      </c>
      <c r="F174" s="149"/>
      <c r="G174" s="149"/>
      <c r="H174" s="149">
        <f t="shared" si="35"/>
        <v>90.71</v>
      </c>
      <c r="I174" s="156">
        <v>10</v>
      </c>
      <c r="J174" s="158">
        <f t="shared" si="36"/>
        <v>907.1</v>
      </c>
      <c r="K174" s="156"/>
      <c r="L174" s="189"/>
      <c r="M174" s="190">
        <v>10</v>
      </c>
      <c r="N174" s="158">
        <f t="shared" si="37"/>
        <v>907.1</v>
      </c>
      <c r="O174" s="166">
        <v>3</v>
      </c>
      <c r="P174" s="158">
        <f t="shared" si="43"/>
        <v>272.13</v>
      </c>
      <c r="Q174" s="156">
        <v>50</v>
      </c>
      <c r="R174" s="161">
        <f t="shared" si="38"/>
        <v>4535.5</v>
      </c>
      <c r="S174" s="156"/>
      <c r="T174" s="158"/>
      <c r="U174" s="156"/>
      <c r="V174" s="158"/>
      <c r="W174" s="156"/>
      <c r="X174" s="158"/>
      <c r="Y174" s="156"/>
      <c r="Z174" s="158"/>
      <c r="AA174" s="156"/>
      <c r="AB174" s="158"/>
      <c r="AC174" s="156"/>
      <c r="AD174" s="158"/>
      <c r="AE174" s="156">
        <v>20</v>
      </c>
      <c r="AF174" s="158">
        <f t="shared" si="39"/>
        <v>1814.2</v>
      </c>
      <c r="AG174" s="156">
        <v>3</v>
      </c>
      <c r="AH174" s="158">
        <f t="shared" si="40"/>
        <v>272.13</v>
      </c>
      <c r="AI174" s="156">
        <f t="shared" si="41"/>
        <v>16</v>
      </c>
      <c r="AJ174" s="158">
        <f t="shared" si="33"/>
        <v>8708.16</v>
      </c>
    </row>
    <row r="175" spans="1:36" ht="18" customHeight="1" x14ac:dyDescent="0.2">
      <c r="A175" s="133">
        <v>167</v>
      </c>
      <c r="B175" s="151" t="s">
        <v>472</v>
      </c>
      <c r="C175" s="168" t="s">
        <v>325</v>
      </c>
      <c r="D175" s="166">
        <f t="shared" si="34"/>
        <v>90</v>
      </c>
      <c r="E175" s="149">
        <v>36.49</v>
      </c>
      <c r="F175" s="149"/>
      <c r="G175" s="149"/>
      <c r="H175" s="149">
        <f t="shared" si="35"/>
        <v>36.49</v>
      </c>
      <c r="I175" s="156">
        <v>20</v>
      </c>
      <c r="J175" s="158">
        <f t="shared" si="36"/>
        <v>729.8</v>
      </c>
      <c r="K175" s="156"/>
      <c r="L175" s="189"/>
      <c r="M175" s="190"/>
      <c r="N175" s="158"/>
      <c r="O175" s="166"/>
      <c r="P175" s="158">
        <f t="shared" si="43"/>
        <v>0</v>
      </c>
      <c r="Q175" s="156">
        <v>20</v>
      </c>
      <c r="R175" s="161">
        <f t="shared" si="38"/>
        <v>729.8</v>
      </c>
      <c r="S175" s="156">
        <v>50</v>
      </c>
      <c r="T175" s="158">
        <f t="shared" si="42"/>
        <v>1824.5</v>
      </c>
      <c r="U175" s="156"/>
      <c r="V175" s="158"/>
      <c r="W175" s="156"/>
      <c r="X175" s="158"/>
      <c r="Y175" s="156"/>
      <c r="Z175" s="158"/>
      <c r="AA175" s="156"/>
      <c r="AB175" s="158"/>
      <c r="AC175" s="156"/>
      <c r="AD175" s="158"/>
      <c r="AE175" s="156"/>
      <c r="AF175" s="158"/>
      <c r="AG175" s="156"/>
      <c r="AH175" s="158"/>
      <c r="AI175" s="156">
        <f t="shared" si="41"/>
        <v>70</v>
      </c>
      <c r="AJ175" s="158">
        <f t="shared" si="33"/>
        <v>3284.1</v>
      </c>
    </row>
    <row r="176" spans="1:36" ht="18" customHeight="1" x14ac:dyDescent="0.2">
      <c r="A176" s="133">
        <v>168</v>
      </c>
      <c r="B176" s="150" t="s">
        <v>447</v>
      </c>
      <c r="C176" s="168" t="s">
        <v>325</v>
      </c>
      <c r="D176" s="166">
        <f t="shared" si="34"/>
        <v>50</v>
      </c>
      <c r="E176" s="149"/>
      <c r="F176" s="149">
        <v>31.5</v>
      </c>
      <c r="G176" s="149">
        <f>(F176*$G$6)+F176</f>
        <v>34.78</v>
      </c>
      <c r="H176" s="149">
        <f t="shared" si="35"/>
        <v>34.78</v>
      </c>
      <c r="I176" s="156">
        <v>20</v>
      </c>
      <c r="J176" s="158">
        <f t="shared" si="36"/>
        <v>695.6</v>
      </c>
      <c r="K176" s="156"/>
      <c r="L176" s="189"/>
      <c r="M176" s="190"/>
      <c r="N176" s="158"/>
      <c r="O176" s="166">
        <v>10</v>
      </c>
      <c r="P176" s="158">
        <f t="shared" si="43"/>
        <v>347.8</v>
      </c>
      <c r="Q176" s="156">
        <v>20</v>
      </c>
      <c r="R176" s="161">
        <f t="shared" si="38"/>
        <v>695.6</v>
      </c>
      <c r="S176" s="156"/>
      <c r="T176" s="158"/>
      <c r="U176" s="156"/>
      <c r="V176" s="158"/>
      <c r="W176" s="156"/>
      <c r="X176" s="158"/>
      <c r="Y176" s="156"/>
      <c r="Z176" s="158"/>
      <c r="AA176" s="156"/>
      <c r="AB176" s="158"/>
      <c r="AC176" s="156"/>
      <c r="AD176" s="158"/>
      <c r="AE176" s="156"/>
      <c r="AF176" s="158"/>
      <c r="AG176" s="156"/>
      <c r="AH176" s="158"/>
      <c r="AI176" s="156">
        <f t="shared" si="41"/>
        <v>30</v>
      </c>
      <c r="AJ176" s="158">
        <f t="shared" si="33"/>
        <v>1739</v>
      </c>
    </row>
    <row r="177" spans="1:58" ht="18" customHeight="1" x14ac:dyDescent="0.2">
      <c r="A177" s="133">
        <v>169</v>
      </c>
      <c r="B177" s="151" t="s">
        <v>446</v>
      </c>
      <c r="C177" s="168" t="s">
        <v>325</v>
      </c>
      <c r="D177" s="166">
        <f t="shared" si="34"/>
        <v>75</v>
      </c>
      <c r="E177" s="149">
        <v>41.37</v>
      </c>
      <c r="F177" s="149"/>
      <c r="G177" s="149"/>
      <c r="H177" s="149">
        <f t="shared" si="35"/>
        <v>41.37</v>
      </c>
      <c r="I177" s="156">
        <v>20</v>
      </c>
      <c r="J177" s="158">
        <f t="shared" si="36"/>
        <v>827.4</v>
      </c>
      <c r="K177" s="156"/>
      <c r="L177" s="189"/>
      <c r="M177" s="190"/>
      <c r="N177" s="158"/>
      <c r="O177" s="166"/>
      <c r="P177" s="158"/>
      <c r="Q177" s="156">
        <v>50</v>
      </c>
      <c r="R177" s="161">
        <f t="shared" si="38"/>
        <v>2068.5</v>
      </c>
      <c r="S177" s="156">
        <v>5</v>
      </c>
      <c r="T177" s="158">
        <f t="shared" si="42"/>
        <v>206.85</v>
      </c>
      <c r="U177" s="156"/>
      <c r="V177" s="158"/>
      <c r="W177" s="156"/>
      <c r="X177" s="158"/>
      <c r="Y177" s="156"/>
      <c r="Z177" s="158"/>
      <c r="AA177" s="156"/>
      <c r="AB177" s="158"/>
      <c r="AC177" s="156"/>
      <c r="AD177" s="158"/>
      <c r="AE177" s="156"/>
      <c r="AF177" s="158"/>
      <c r="AG177" s="156"/>
      <c r="AH177" s="158"/>
      <c r="AI177" s="156">
        <f t="shared" si="41"/>
        <v>25</v>
      </c>
      <c r="AJ177" s="158">
        <f t="shared" si="33"/>
        <v>3102.75</v>
      </c>
    </row>
    <row r="178" spans="1:58" ht="18" customHeight="1" x14ac:dyDescent="0.2">
      <c r="A178" s="133">
        <v>170</v>
      </c>
      <c r="B178" s="150" t="s">
        <v>449</v>
      </c>
      <c r="C178" s="168" t="s">
        <v>325</v>
      </c>
      <c r="D178" s="166">
        <f t="shared" si="34"/>
        <v>20</v>
      </c>
      <c r="E178" s="149"/>
      <c r="F178" s="149">
        <v>42.85</v>
      </c>
      <c r="G178" s="149">
        <f>(F178*$G$6)+F178</f>
        <v>47.31</v>
      </c>
      <c r="H178" s="149">
        <f t="shared" si="35"/>
        <v>47.31</v>
      </c>
      <c r="I178" s="156">
        <v>10</v>
      </c>
      <c r="J178" s="158">
        <f t="shared" si="36"/>
        <v>473.1</v>
      </c>
      <c r="K178" s="156"/>
      <c r="L178" s="189"/>
      <c r="M178" s="190"/>
      <c r="N178" s="158"/>
      <c r="O178" s="166">
        <v>10</v>
      </c>
      <c r="P178" s="158">
        <f t="shared" si="43"/>
        <v>473.1</v>
      </c>
      <c r="Q178" s="156"/>
      <c r="R178" s="161"/>
      <c r="S178" s="156"/>
      <c r="T178" s="158"/>
      <c r="U178" s="156"/>
      <c r="V178" s="158"/>
      <c r="W178" s="156"/>
      <c r="X178" s="158"/>
      <c r="Y178" s="156"/>
      <c r="Z178" s="158"/>
      <c r="AA178" s="156"/>
      <c r="AB178" s="158"/>
      <c r="AC178" s="156"/>
      <c r="AD178" s="158"/>
      <c r="AE178" s="156"/>
      <c r="AF178" s="158"/>
      <c r="AG178" s="156"/>
      <c r="AH178" s="158"/>
      <c r="AI178" s="156">
        <f t="shared" si="41"/>
        <v>20</v>
      </c>
      <c r="AJ178" s="158">
        <f t="shared" si="33"/>
        <v>946.2</v>
      </c>
    </row>
    <row r="179" spans="1:58" ht="18" customHeight="1" x14ac:dyDescent="0.2">
      <c r="A179" s="133">
        <v>171</v>
      </c>
      <c r="B179" s="151" t="s">
        <v>450</v>
      </c>
      <c r="C179" s="168" t="s">
        <v>325</v>
      </c>
      <c r="D179" s="166">
        <f t="shared" si="34"/>
        <v>8161</v>
      </c>
      <c r="E179" s="149">
        <v>1.46</v>
      </c>
      <c r="F179" s="149"/>
      <c r="G179" s="149"/>
      <c r="H179" s="149">
        <f t="shared" si="35"/>
        <v>1.46</v>
      </c>
      <c r="I179" s="156">
        <v>50</v>
      </c>
      <c r="J179" s="158">
        <f t="shared" si="36"/>
        <v>73</v>
      </c>
      <c r="K179" s="156"/>
      <c r="L179" s="189"/>
      <c r="M179" s="190">
        <v>1000</v>
      </c>
      <c r="N179" s="158">
        <f t="shared" si="37"/>
        <v>1460</v>
      </c>
      <c r="O179" s="166">
        <v>10</v>
      </c>
      <c r="P179" s="158">
        <f t="shared" si="43"/>
        <v>14.6</v>
      </c>
      <c r="Q179" s="156">
        <v>7000</v>
      </c>
      <c r="R179" s="161">
        <f t="shared" si="38"/>
        <v>10220</v>
      </c>
      <c r="S179" s="156">
        <v>50</v>
      </c>
      <c r="T179" s="158">
        <f t="shared" si="42"/>
        <v>73</v>
      </c>
      <c r="U179" s="156"/>
      <c r="V179" s="158"/>
      <c r="W179" s="156">
        <v>5</v>
      </c>
      <c r="X179" s="158">
        <f t="shared" si="48"/>
        <v>7.3</v>
      </c>
      <c r="Y179" s="156">
        <v>6</v>
      </c>
      <c r="Z179" s="158">
        <f t="shared" si="47"/>
        <v>8.76</v>
      </c>
      <c r="AA179" s="156"/>
      <c r="AB179" s="158"/>
      <c r="AC179" s="156">
        <v>5</v>
      </c>
      <c r="AD179" s="158">
        <f t="shared" si="44"/>
        <v>7.3</v>
      </c>
      <c r="AE179" s="156">
        <v>30</v>
      </c>
      <c r="AF179" s="158">
        <f t="shared" si="39"/>
        <v>43.8</v>
      </c>
      <c r="AG179" s="156">
        <v>5</v>
      </c>
      <c r="AH179" s="158">
        <f t="shared" si="40"/>
        <v>7.3</v>
      </c>
      <c r="AI179" s="156">
        <f t="shared" si="41"/>
        <v>131</v>
      </c>
      <c r="AJ179" s="158">
        <f t="shared" si="33"/>
        <v>11915.06</v>
      </c>
    </row>
    <row r="180" spans="1:58" ht="18" customHeight="1" x14ac:dyDescent="0.2">
      <c r="A180" s="133">
        <v>172</v>
      </c>
      <c r="B180" s="150" t="s">
        <v>451</v>
      </c>
      <c r="C180" s="168" t="s">
        <v>327</v>
      </c>
      <c r="D180" s="166">
        <f t="shared" si="34"/>
        <v>1278</v>
      </c>
      <c r="E180" s="149">
        <v>3</v>
      </c>
      <c r="F180" s="149"/>
      <c r="G180" s="149"/>
      <c r="H180" s="149">
        <f t="shared" si="35"/>
        <v>3</v>
      </c>
      <c r="I180" s="156">
        <v>100</v>
      </c>
      <c r="J180" s="158">
        <f t="shared" si="36"/>
        <v>300</v>
      </c>
      <c r="K180" s="156"/>
      <c r="L180" s="189"/>
      <c r="M180" s="190">
        <v>1000</v>
      </c>
      <c r="N180" s="158">
        <f t="shared" si="37"/>
        <v>3000</v>
      </c>
      <c r="O180" s="166">
        <v>50</v>
      </c>
      <c r="P180" s="158">
        <f t="shared" si="43"/>
        <v>150</v>
      </c>
      <c r="Q180" s="156">
        <v>15</v>
      </c>
      <c r="R180" s="161">
        <f t="shared" si="38"/>
        <v>45</v>
      </c>
      <c r="S180" s="156"/>
      <c r="T180" s="158"/>
      <c r="U180" s="156">
        <v>50</v>
      </c>
      <c r="V180" s="158">
        <f t="shared" si="46"/>
        <v>150</v>
      </c>
      <c r="W180" s="156">
        <v>3</v>
      </c>
      <c r="X180" s="158">
        <f t="shared" si="48"/>
        <v>9</v>
      </c>
      <c r="Y180" s="156"/>
      <c r="Z180" s="158"/>
      <c r="AA180" s="156"/>
      <c r="AB180" s="158"/>
      <c r="AC180" s="156"/>
      <c r="AD180" s="158"/>
      <c r="AE180" s="156">
        <v>50</v>
      </c>
      <c r="AF180" s="158">
        <f t="shared" si="39"/>
        <v>150</v>
      </c>
      <c r="AG180" s="156">
        <v>10</v>
      </c>
      <c r="AH180" s="158">
        <f t="shared" si="40"/>
        <v>30</v>
      </c>
      <c r="AI180" s="156">
        <f t="shared" si="41"/>
        <v>213</v>
      </c>
      <c r="AJ180" s="158">
        <f t="shared" si="33"/>
        <v>3834</v>
      </c>
    </row>
    <row r="181" spans="1:58" ht="18" customHeight="1" x14ac:dyDescent="0.2">
      <c r="A181" s="133">
        <v>173</v>
      </c>
      <c r="B181" s="151" t="s">
        <v>78</v>
      </c>
      <c r="C181" s="168" t="s">
        <v>325</v>
      </c>
      <c r="D181" s="166">
        <f t="shared" si="34"/>
        <v>82</v>
      </c>
      <c r="E181" s="149">
        <v>17.170000000000002</v>
      </c>
      <c r="F181" s="149"/>
      <c r="G181" s="149"/>
      <c r="H181" s="149">
        <f t="shared" si="35"/>
        <v>17.170000000000002</v>
      </c>
      <c r="I181" s="156">
        <v>10</v>
      </c>
      <c r="J181" s="158">
        <f t="shared" si="36"/>
        <v>171.7</v>
      </c>
      <c r="K181" s="156"/>
      <c r="L181" s="189"/>
      <c r="M181" s="190">
        <v>30</v>
      </c>
      <c r="N181" s="158">
        <f t="shared" si="37"/>
        <v>515.1</v>
      </c>
      <c r="O181" s="166">
        <v>2</v>
      </c>
      <c r="P181" s="158">
        <f t="shared" si="43"/>
        <v>34.340000000000003</v>
      </c>
      <c r="Q181" s="156">
        <v>10</v>
      </c>
      <c r="R181" s="161">
        <f t="shared" si="38"/>
        <v>171.7</v>
      </c>
      <c r="S181" s="156">
        <v>10</v>
      </c>
      <c r="T181" s="158">
        <f t="shared" si="42"/>
        <v>171.7</v>
      </c>
      <c r="U181" s="156"/>
      <c r="V181" s="158"/>
      <c r="W181" s="156"/>
      <c r="X181" s="158"/>
      <c r="Y181" s="156"/>
      <c r="Z181" s="158"/>
      <c r="AA181" s="156"/>
      <c r="AB181" s="158"/>
      <c r="AC181" s="156"/>
      <c r="AD181" s="158"/>
      <c r="AE181" s="156">
        <v>20</v>
      </c>
      <c r="AF181" s="158">
        <f t="shared" si="39"/>
        <v>343.4</v>
      </c>
      <c r="AG181" s="156"/>
      <c r="AH181" s="158"/>
      <c r="AI181" s="156">
        <f t="shared" si="41"/>
        <v>22</v>
      </c>
      <c r="AJ181" s="158">
        <f t="shared" si="33"/>
        <v>1407.94</v>
      </c>
    </row>
    <row r="182" spans="1:58" ht="18" customHeight="1" x14ac:dyDescent="0.2">
      <c r="A182" s="133">
        <v>174</v>
      </c>
      <c r="B182" s="150" t="s">
        <v>452</v>
      </c>
      <c r="C182" s="168" t="s">
        <v>325</v>
      </c>
      <c r="D182" s="166">
        <f t="shared" si="34"/>
        <v>140</v>
      </c>
      <c r="E182" s="149"/>
      <c r="F182" s="149">
        <v>49.23</v>
      </c>
      <c r="G182" s="149">
        <f>(F182*$G$6)+F182</f>
        <v>54.35</v>
      </c>
      <c r="H182" s="149">
        <f t="shared" si="35"/>
        <v>54.35</v>
      </c>
      <c r="I182" s="156">
        <v>15</v>
      </c>
      <c r="J182" s="158">
        <f t="shared" si="36"/>
        <v>815.25</v>
      </c>
      <c r="K182" s="156"/>
      <c r="L182" s="189"/>
      <c r="M182" s="190">
        <v>10</v>
      </c>
      <c r="N182" s="158">
        <f t="shared" si="37"/>
        <v>543.5</v>
      </c>
      <c r="O182" s="166">
        <v>2</v>
      </c>
      <c r="P182" s="158">
        <f t="shared" si="43"/>
        <v>108.7</v>
      </c>
      <c r="Q182" s="156">
        <v>50</v>
      </c>
      <c r="R182" s="161">
        <f t="shared" si="38"/>
        <v>2717.5</v>
      </c>
      <c r="S182" s="156">
        <v>10</v>
      </c>
      <c r="T182" s="158">
        <f t="shared" si="42"/>
        <v>543.5</v>
      </c>
      <c r="U182" s="156"/>
      <c r="V182" s="158"/>
      <c r="W182" s="156"/>
      <c r="X182" s="158"/>
      <c r="Y182" s="156">
        <v>1</v>
      </c>
      <c r="Z182" s="158">
        <f t="shared" si="47"/>
        <v>54.35</v>
      </c>
      <c r="AA182" s="156"/>
      <c r="AB182" s="158"/>
      <c r="AC182" s="156"/>
      <c r="AD182" s="158"/>
      <c r="AE182" s="156">
        <v>50</v>
      </c>
      <c r="AF182" s="158">
        <f t="shared" si="39"/>
        <v>2717.5</v>
      </c>
      <c r="AG182" s="156">
        <v>2</v>
      </c>
      <c r="AH182" s="158">
        <f t="shared" si="40"/>
        <v>108.7</v>
      </c>
      <c r="AI182" s="156">
        <f t="shared" si="41"/>
        <v>30</v>
      </c>
      <c r="AJ182" s="158">
        <f t="shared" si="33"/>
        <v>7609</v>
      </c>
    </row>
    <row r="183" spans="1:58" ht="18" customHeight="1" x14ac:dyDescent="0.2">
      <c r="A183" s="133">
        <v>175</v>
      </c>
      <c r="B183" s="151" t="s">
        <v>453</v>
      </c>
      <c r="C183" s="168" t="s">
        <v>325</v>
      </c>
      <c r="D183" s="166">
        <f t="shared" si="34"/>
        <v>66</v>
      </c>
      <c r="E183" s="149"/>
      <c r="F183" s="149">
        <v>37.520000000000003</v>
      </c>
      <c r="G183" s="149">
        <f>(F183*$G$6)+F183</f>
        <v>41.42</v>
      </c>
      <c r="H183" s="149">
        <f t="shared" si="35"/>
        <v>41.42</v>
      </c>
      <c r="I183" s="156">
        <v>10</v>
      </c>
      <c r="J183" s="158">
        <f t="shared" si="36"/>
        <v>414.2</v>
      </c>
      <c r="K183" s="156"/>
      <c r="L183" s="189"/>
      <c r="M183" s="190">
        <v>15</v>
      </c>
      <c r="N183" s="158">
        <f t="shared" si="37"/>
        <v>621.29999999999995</v>
      </c>
      <c r="O183" s="166">
        <v>3</v>
      </c>
      <c r="P183" s="158">
        <f t="shared" si="43"/>
        <v>124.26</v>
      </c>
      <c r="Q183" s="156">
        <v>5</v>
      </c>
      <c r="R183" s="161">
        <f t="shared" si="38"/>
        <v>207.1</v>
      </c>
      <c r="S183" s="156">
        <v>10</v>
      </c>
      <c r="T183" s="158">
        <f t="shared" si="42"/>
        <v>414.2</v>
      </c>
      <c r="U183" s="156"/>
      <c r="V183" s="158"/>
      <c r="W183" s="156"/>
      <c r="X183" s="158"/>
      <c r="Y183" s="156"/>
      <c r="Z183" s="158"/>
      <c r="AA183" s="156"/>
      <c r="AB183" s="158"/>
      <c r="AC183" s="156">
        <v>2</v>
      </c>
      <c r="AD183" s="158">
        <f t="shared" si="44"/>
        <v>82.84</v>
      </c>
      <c r="AE183" s="156">
        <v>15</v>
      </c>
      <c r="AF183" s="158">
        <f t="shared" si="39"/>
        <v>621.29999999999995</v>
      </c>
      <c r="AG183" s="156">
        <v>6</v>
      </c>
      <c r="AH183" s="158">
        <f t="shared" si="40"/>
        <v>248.52</v>
      </c>
      <c r="AI183" s="156">
        <f t="shared" si="41"/>
        <v>31</v>
      </c>
      <c r="AJ183" s="158">
        <f t="shared" si="33"/>
        <v>2733.72</v>
      </c>
    </row>
    <row r="184" spans="1:58" ht="18" customHeight="1" x14ac:dyDescent="0.2">
      <c r="A184" s="133">
        <v>176</v>
      </c>
      <c r="B184" s="151" t="s">
        <v>79</v>
      </c>
      <c r="C184" s="168" t="s">
        <v>325</v>
      </c>
      <c r="D184" s="166">
        <f t="shared" si="34"/>
        <v>1023</v>
      </c>
      <c r="E184" s="149">
        <v>2.5099999999999998</v>
      </c>
      <c r="F184" s="149"/>
      <c r="G184" s="149"/>
      <c r="H184" s="149">
        <f t="shared" si="35"/>
        <v>2.5099999999999998</v>
      </c>
      <c r="I184" s="156">
        <v>50</v>
      </c>
      <c r="J184" s="158">
        <f t="shared" si="36"/>
        <v>125.5</v>
      </c>
      <c r="K184" s="156">
        <v>2</v>
      </c>
      <c r="L184" s="189">
        <f t="shared" si="45"/>
        <v>5.0199999999999996</v>
      </c>
      <c r="M184" s="190">
        <v>100</v>
      </c>
      <c r="N184" s="158">
        <f t="shared" si="37"/>
        <v>251</v>
      </c>
      <c r="O184" s="166">
        <v>3</v>
      </c>
      <c r="P184" s="158">
        <f t="shared" si="43"/>
        <v>7.53</v>
      </c>
      <c r="Q184" s="156">
        <v>800</v>
      </c>
      <c r="R184" s="161">
        <f t="shared" si="38"/>
        <v>2008</v>
      </c>
      <c r="S184" s="156">
        <v>20</v>
      </c>
      <c r="T184" s="158">
        <f t="shared" si="42"/>
        <v>50.2</v>
      </c>
      <c r="U184" s="156">
        <v>10</v>
      </c>
      <c r="V184" s="158">
        <f t="shared" si="46"/>
        <v>25.1</v>
      </c>
      <c r="W184" s="156"/>
      <c r="X184" s="158"/>
      <c r="Y184" s="156">
        <v>3</v>
      </c>
      <c r="Z184" s="158">
        <f t="shared" si="47"/>
        <v>7.53</v>
      </c>
      <c r="AA184" s="156"/>
      <c r="AB184" s="158"/>
      <c r="AC184" s="156">
        <v>5</v>
      </c>
      <c r="AD184" s="158">
        <f t="shared" si="44"/>
        <v>12.55</v>
      </c>
      <c r="AE184" s="156">
        <v>30</v>
      </c>
      <c r="AF184" s="158">
        <f t="shared" si="39"/>
        <v>75.3</v>
      </c>
      <c r="AG184" s="156"/>
      <c r="AH184" s="158"/>
      <c r="AI184" s="156">
        <f t="shared" si="41"/>
        <v>93</v>
      </c>
      <c r="AJ184" s="158">
        <f t="shared" si="33"/>
        <v>2567.73</v>
      </c>
    </row>
    <row r="185" spans="1:58" ht="18" customHeight="1" x14ac:dyDescent="0.2">
      <c r="A185" s="133">
        <v>177</v>
      </c>
      <c r="B185" s="151" t="s">
        <v>316</v>
      </c>
      <c r="C185" s="168" t="s">
        <v>325</v>
      </c>
      <c r="D185" s="166">
        <f t="shared" si="34"/>
        <v>5330</v>
      </c>
      <c r="E185" s="149">
        <v>1.64</v>
      </c>
      <c r="F185" s="149"/>
      <c r="G185" s="149"/>
      <c r="H185" s="149">
        <f t="shared" si="35"/>
        <v>1.64</v>
      </c>
      <c r="I185" s="156"/>
      <c r="J185" s="158"/>
      <c r="K185" s="156"/>
      <c r="L185" s="189"/>
      <c r="M185" s="190">
        <v>300</v>
      </c>
      <c r="N185" s="158">
        <f t="shared" si="37"/>
        <v>492</v>
      </c>
      <c r="O185" s="166"/>
      <c r="P185" s="158"/>
      <c r="Q185" s="156">
        <v>5000</v>
      </c>
      <c r="R185" s="161">
        <f t="shared" si="38"/>
        <v>8200</v>
      </c>
      <c r="S185" s="156"/>
      <c r="T185" s="158"/>
      <c r="U185" s="156"/>
      <c r="V185" s="158"/>
      <c r="W185" s="156"/>
      <c r="X185" s="158"/>
      <c r="Y185" s="156"/>
      <c r="Z185" s="158"/>
      <c r="AA185" s="156"/>
      <c r="AB185" s="158"/>
      <c r="AC185" s="156"/>
      <c r="AD185" s="158"/>
      <c r="AE185" s="156">
        <v>30</v>
      </c>
      <c r="AF185" s="158">
        <f t="shared" si="39"/>
        <v>49.2</v>
      </c>
      <c r="AG185" s="156"/>
      <c r="AH185" s="158"/>
      <c r="AI185" s="156">
        <f t="shared" si="41"/>
        <v>0</v>
      </c>
      <c r="AJ185" s="158">
        <f t="shared" si="33"/>
        <v>8741.2000000000007</v>
      </c>
    </row>
    <row r="186" spans="1:58" ht="18" customHeight="1" x14ac:dyDescent="0.2">
      <c r="A186" s="133">
        <v>178</v>
      </c>
      <c r="B186" s="150" t="s">
        <v>29</v>
      </c>
      <c r="C186" s="168" t="s">
        <v>325</v>
      </c>
      <c r="D186" s="166">
        <f t="shared" si="34"/>
        <v>306</v>
      </c>
      <c r="E186" s="149"/>
      <c r="F186" s="149">
        <v>14.44</v>
      </c>
      <c r="G186" s="149">
        <f>(F186*$G$6)+F186</f>
        <v>15.94</v>
      </c>
      <c r="H186" s="149">
        <f t="shared" si="35"/>
        <v>15.94</v>
      </c>
      <c r="I186" s="156">
        <v>50</v>
      </c>
      <c r="J186" s="158">
        <f t="shared" si="36"/>
        <v>797</v>
      </c>
      <c r="K186" s="156"/>
      <c r="L186" s="189"/>
      <c r="M186" s="190">
        <v>100</v>
      </c>
      <c r="N186" s="158">
        <f t="shared" si="37"/>
        <v>1594</v>
      </c>
      <c r="O186" s="166">
        <v>3</v>
      </c>
      <c r="P186" s="158">
        <f t="shared" si="43"/>
        <v>47.82</v>
      </c>
      <c r="Q186" s="165">
        <v>100</v>
      </c>
      <c r="R186" s="161">
        <f t="shared" si="38"/>
        <v>1594</v>
      </c>
      <c r="S186" s="156">
        <v>20</v>
      </c>
      <c r="T186" s="158">
        <f t="shared" si="42"/>
        <v>318.8</v>
      </c>
      <c r="U186" s="156"/>
      <c r="V186" s="158"/>
      <c r="W186" s="156"/>
      <c r="X186" s="158"/>
      <c r="Y186" s="156"/>
      <c r="Z186" s="158"/>
      <c r="AA186" s="156"/>
      <c r="AB186" s="158"/>
      <c r="AC186" s="156">
        <v>3</v>
      </c>
      <c r="AD186" s="158">
        <f t="shared" si="44"/>
        <v>47.82</v>
      </c>
      <c r="AE186" s="156">
        <v>30</v>
      </c>
      <c r="AF186" s="158">
        <f t="shared" si="39"/>
        <v>478.2</v>
      </c>
      <c r="AG186" s="156"/>
      <c r="AH186" s="158"/>
      <c r="AI186" s="156">
        <f t="shared" si="41"/>
        <v>76</v>
      </c>
      <c r="AJ186" s="158">
        <f t="shared" si="33"/>
        <v>4877.6400000000003</v>
      </c>
    </row>
    <row r="187" spans="1:58" ht="18" customHeight="1" x14ac:dyDescent="0.2">
      <c r="A187" s="133">
        <v>179</v>
      </c>
      <c r="B187" s="151" t="s">
        <v>317</v>
      </c>
      <c r="C187" s="168" t="s">
        <v>325</v>
      </c>
      <c r="D187" s="166">
        <f t="shared" si="34"/>
        <v>262</v>
      </c>
      <c r="E187" s="149">
        <v>5.54</v>
      </c>
      <c r="F187" s="149"/>
      <c r="G187" s="149"/>
      <c r="H187" s="149">
        <f t="shared" si="35"/>
        <v>5.54</v>
      </c>
      <c r="I187" s="156">
        <v>50</v>
      </c>
      <c r="J187" s="158">
        <f t="shared" si="36"/>
        <v>277</v>
      </c>
      <c r="K187" s="156"/>
      <c r="L187" s="189"/>
      <c r="M187" s="190">
        <v>50</v>
      </c>
      <c r="N187" s="158">
        <f t="shared" si="37"/>
        <v>277</v>
      </c>
      <c r="O187" s="166">
        <v>3</v>
      </c>
      <c r="P187" s="158">
        <f t="shared" si="43"/>
        <v>16.62</v>
      </c>
      <c r="Q187" s="165">
        <v>100</v>
      </c>
      <c r="R187" s="161">
        <f t="shared" si="38"/>
        <v>554</v>
      </c>
      <c r="S187" s="156">
        <v>20</v>
      </c>
      <c r="T187" s="158">
        <f t="shared" si="42"/>
        <v>110.8</v>
      </c>
      <c r="U187" s="156"/>
      <c r="V187" s="158"/>
      <c r="W187" s="156">
        <v>2</v>
      </c>
      <c r="X187" s="158">
        <f t="shared" si="48"/>
        <v>11.08</v>
      </c>
      <c r="Y187" s="156">
        <v>2</v>
      </c>
      <c r="Z187" s="158">
        <f t="shared" si="47"/>
        <v>11.08</v>
      </c>
      <c r="AA187" s="156"/>
      <c r="AB187" s="158"/>
      <c r="AC187" s="156"/>
      <c r="AD187" s="158"/>
      <c r="AE187" s="156">
        <v>30</v>
      </c>
      <c r="AF187" s="158">
        <f t="shared" si="39"/>
        <v>166.2</v>
      </c>
      <c r="AG187" s="156">
        <v>5</v>
      </c>
      <c r="AH187" s="158">
        <f t="shared" si="40"/>
        <v>27.7</v>
      </c>
      <c r="AI187" s="156">
        <f t="shared" si="41"/>
        <v>82</v>
      </c>
      <c r="AJ187" s="158">
        <f t="shared" si="33"/>
        <v>1451.48</v>
      </c>
    </row>
    <row r="188" spans="1:58" ht="18" customHeight="1" x14ac:dyDescent="0.2">
      <c r="A188" s="133">
        <v>180</v>
      </c>
      <c r="B188" s="151" t="s">
        <v>454</v>
      </c>
      <c r="C188" s="168" t="s">
        <v>325</v>
      </c>
      <c r="D188" s="166">
        <f t="shared" si="34"/>
        <v>850</v>
      </c>
      <c r="E188" s="149">
        <v>7.37</v>
      </c>
      <c r="F188" s="149"/>
      <c r="G188" s="149"/>
      <c r="H188" s="149">
        <f t="shared" si="35"/>
        <v>7.37</v>
      </c>
      <c r="I188" s="156"/>
      <c r="J188" s="158"/>
      <c r="K188" s="156"/>
      <c r="L188" s="189"/>
      <c r="M188" s="190">
        <v>300</v>
      </c>
      <c r="N188" s="158">
        <f t="shared" si="37"/>
        <v>2211</v>
      </c>
      <c r="O188" s="166"/>
      <c r="P188" s="158"/>
      <c r="Q188" s="156">
        <v>500</v>
      </c>
      <c r="R188" s="161">
        <f t="shared" si="38"/>
        <v>3685</v>
      </c>
      <c r="S188" s="156"/>
      <c r="T188" s="158"/>
      <c r="U188" s="156"/>
      <c r="V188" s="158"/>
      <c r="W188" s="156"/>
      <c r="X188" s="158"/>
      <c r="Y188" s="156"/>
      <c r="Z188" s="158"/>
      <c r="AA188" s="156"/>
      <c r="AB188" s="158"/>
      <c r="AC188" s="156"/>
      <c r="AD188" s="158"/>
      <c r="AE188" s="156">
        <v>50</v>
      </c>
      <c r="AF188" s="158">
        <f t="shared" si="39"/>
        <v>368.5</v>
      </c>
      <c r="AG188" s="156"/>
      <c r="AH188" s="158"/>
      <c r="AI188" s="156">
        <f t="shared" si="41"/>
        <v>0</v>
      </c>
      <c r="AJ188" s="158">
        <f t="shared" si="33"/>
        <v>6264.5</v>
      </c>
    </row>
    <row r="189" spans="1:58" ht="18" customHeight="1" x14ac:dyDescent="0.2">
      <c r="A189" s="133">
        <v>181</v>
      </c>
      <c r="B189" s="151" t="s">
        <v>455</v>
      </c>
      <c r="C189" s="168" t="s">
        <v>326</v>
      </c>
      <c r="D189" s="166">
        <f t="shared" si="34"/>
        <v>3120</v>
      </c>
      <c r="E189" s="149">
        <v>6.79</v>
      </c>
      <c r="F189" s="149"/>
      <c r="G189" s="149"/>
      <c r="H189" s="149">
        <f t="shared" si="35"/>
        <v>6.79</v>
      </c>
      <c r="I189" s="156"/>
      <c r="J189" s="158"/>
      <c r="K189" s="156"/>
      <c r="L189" s="189"/>
      <c r="M189" s="190">
        <v>100</v>
      </c>
      <c r="N189" s="158">
        <f t="shared" si="37"/>
        <v>679</v>
      </c>
      <c r="O189" s="166"/>
      <c r="P189" s="158"/>
      <c r="Q189" s="156">
        <v>3000</v>
      </c>
      <c r="R189" s="161">
        <f t="shared" si="38"/>
        <v>20370</v>
      </c>
      <c r="S189" s="156"/>
      <c r="T189" s="158"/>
      <c r="U189" s="156"/>
      <c r="V189" s="158"/>
      <c r="W189" s="156"/>
      <c r="X189" s="158"/>
      <c r="Y189" s="156"/>
      <c r="Z189" s="158"/>
      <c r="AA189" s="156"/>
      <c r="AB189" s="158"/>
      <c r="AC189" s="156"/>
      <c r="AD189" s="158"/>
      <c r="AE189" s="156">
        <v>20</v>
      </c>
      <c r="AF189" s="158">
        <f t="shared" si="39"/>
        <v>135.80000000000001</v>
      </c>
      <c r="AG189" s="156"/>
      <c r="AH189" s="158"/>
      <c r="AI189" s="156">
        <f t="shared" si="41"/>
        <v>0</v>
      </c>
      <c r="AJ189" s="158">
        <f t="shared" si="33"/>
        <v>21184.799999999999</v>
      </c>
    </row>
    <row r="190" spans="1:58" ht="18" customHeight="1" x14ac:dyDescent="0.2">
      <c r="A190" s="133">
        <v>182</v>
      </c>
      <c r="B190" s="151" t="s">
        <v>84</v>
      </c>
      <c r="C190" s="168" t="s">
        <v>325</v>
      </c>
      <c r="D190" s="166">
        <f t="shared" si="34"/>
        <v>128</v>
      </c>
      <c r="E190" s="149">
        <v>3.34</v>
      </c>
      <c r="F190" s="149"/>
      <c r="G190" s="149"/>
      <c r="H190" s="149">
        <f t="shared" si="35"/>
        <v>3.34</v>
      </c>
      <c r="I190" s="156">
        <v>50</v>
      </c>
      <c r="J190" s="158">
        <f t="shared" si="36"/>
        <v>167</v>
      </c>
      <c r="K190" s="156"/>
      <c r="L190" s="189"/>
      <c r="M190" s="190">
        <v>20</v>
      </c>
      <c r="N190" s="158">
        <f t="shared" si="37"/>
        <v>66.8</v>
      </c>
      <c r="O190" s="166">
        <v>5</v>
      </c>
      <c r="P190" s="158">
        <f t="shared" si="43"/>
        <v>16.7</v>
      </c>
      <c r="Q190" s="156"/>
      <c r="R190" s="161"/>
      <c r="S190" s="156"/>
      <c r="T190" s="158"/>
      <c r="U190" s="156"/>
      <c r="V190" s="158"/>
      <c r="W190" s="156"/>
      <c r="X190" s="158"/>
      <c r="Y190" s="156">
        <v>3</v>
      </c>
      <c r="Z190" s="158">
        <f t="shared" si="47"/>
        <v>10.02</v>
      </c>
      <c r="AA190" s="156"/>
      <c r="AB190" s="158"/>
      <c r="AC190" s="156"/>
      <c r="AD190" s="158"/>
      <c r="AE190" s="156">
        <v>50</v>
      </c>
      <c r="AF190" s="158">
        <f t="shared" si="39"/>
        <v>167</v>
      </c>
      <c r="AG190" s="156"/>
      <c r="AH190" s="158"/>
      <c r="AI190" s="156">
        <f t="shared" si="41"/>
        <v>58</v>
      </c>
      <c r="AJ190" s="158">
        <f t="shared" si="33"/>
        <v>427.52</v>
      </c>
      <c r="AK190" s="140"/>
      <c r="AL190" s="140"/>
      <c r="AM190" s="140"/>
      <c r="AN190" s="140"/>
      <c r="AO190" s="140"/>
      <c r="AP190" s="140"/>
      <c r="AQ190" s="140"/>
      <c r="AR190" s="140"/>
      <c r="AS190" s="140"/>
      <c r="AT190" s="140"/>
      <c r="AU190" s="140"/>
      <c r="AV190" s="140"/>
      <c r="AW190" s="140"/>
      <c r="AX190" s="140"/>
      <c r="AY190" s="140"/>
      <c r="AZ190" s="140"/>
      <c r="BA190" s="140"/>
      <c r="BB190" s="140"/>
      <c r="BC190" s="140"/>
      <c r="BD190" s="140"/>
      <c r="BE190" s="140"/>
      <c r="BF190" s="140"/>
    </row>
    <row r="191" spans="1:58" ht="18" customHeight="1" x14ac:dyDescent="0.2">
      <c r="A191" s="133">
        <v>183</v>
      </c>
      <c r="B191" s="151" t="s">
        <v>83</v>
      </c>
      <c r="C191" s="168" t="s">
        <v>325</v>
      </c>
      <c r="D191" s="166">
        <f t="shared" si="34"/>
        <v>180</v>
      </c>
      <c r="E191" s="149">
        <v>3.15</v>
      </c>
      <c r="F191" s="149"/>
      <c r="G191" s="149"/>
      <c r="H191" s="149">
        <f t="shared" si="35"/>
        <v>3.15</v>
      </c>
      <c r="I191" s="156">
        <v>50</v>
      </c>
      <c r="J191" s="158">
        <f t="shared" si="36"/>
        <v>157.5</v>
      </c>
      <c r="K191" s="156"/>
      <c r="L191" s="189"/>
      <c r="M191" s="190">
        <v>20</v>
      </c>
      <c r="N191" s="158">
        <f t="shared" si="37"/>
        <v>63</v>
      </c>
      <c r="O191" s="166">
        <v>5</v>
      </c>
      <c r="P191" s="158">
        <f t="shared" si="43"/>
        <v>15.75</v>
      </c>
      <c r="Q191" s="156"/>
      <c r="R191" s="161"/>
      <c r="S191" s="156">
        <v>50</v>
      </c>
      <c r="T191" s="158">
        <f t="shared" si="42"/>
        <v>157.5</v>
      </c>
      <c r="U191" s="156"/>
      <c r="V191" s="158"/>
      <c r="W191" s="156"/>
      <c r="X191" s="158"/>
      <c r="Y191" s="156">
        <v>3</v>
      </c>
      <c r="Z191" s="158">
        <f t="shared" si="47"/>
        <v>9.4499999999999993</v>
      </c>
      <c r="AA191" s="156"/>
      <c r="AB191" s="158"/>
      <c r="AC191" s="156"/>
      <c r="AD191" s="158"/>
      <c r="AE191" s="156">
        <v>50</v>
      </c>
      <c r="AF191" s="158">
        <f t="shared" si="39"/>
        <v>157.5</v>
      </c>
      <c r="AG191" s="156">
        <v>2</v>
      </c>
      <c r="AH191" s="158">
        <f t="shared" si="40"/>
        <v>6.3</v>
      </c>
      <c r="AI191" s="156">
        <f t="shared" si="41"/>
        <v>110</v>
      </c>
      <c r="AJ191" s="158">
        <f t="shared" si="33"/>
        <v>567</v>
      </c>
    </row>
    <row r="192" spans="1:58" ht="18" customHeight="1" x14ac:dyDescent="0.2">
      <c r="A192" s="133">
        <v>184</v>
      </c>
      <c r="B192" s="151" t="s">
        <v>319</v>
      </c>
      <c r="C192" s="168" t="s">
        <v>325</v>
      </c>
      <c r="D192" s="166">
        <f t="shared" si="34"/>
        <v>650</v>
      </c>
      <c r="E192" s="149">
        <v>3.66</v>
      </c>
      <c r="F192" s="149"/>
      <c r="G192" s="149"/>
      <c r="H192" s="149">
        <f t="shared" si="35"/>
        <v>3.66</v>
      </c>
      <c r="I192" s="156"/>
      <c r="J192" s="158"/>
      <c r="K192" s="156"/>
      <c r="L192" s="189"/>
      <c r="M192" s="190">
        <v>20</v>
      </c>
      <c r="N192" s="158">
        <f t="shared" si="37"/>
        <v>73.2</v>
      </c>
      <c r="O192" s="166"/>
      <c r="P192" s="158"/>
      <c r="Q192" s="165">
        <v>600</v>
      </c>
      <c r="R192" s="161">
        <f t="shared" si="38"/>
        <v>2196</v>
      </c>
      <c r="S192" s="156"/>
      <c r="T192" s="158"/>
      <c r="U192" s="156"/>
      <c r="V192" s="158"/>
      <c r="W192" s="156"/>
      <c r="X192" s="158"/>
      <c r="Y192" s="156"/>
      <c r="Z192" s="158"/>
      <c r="AA192" s="156"/>
      <c r="AB192" s="158"/>
      <c r="AC192" s="156"/>
      <c r="AD192" s="158"/>
      <c r="AE192" s="156">
        <v>30</v>
      </c>
      <c r="AF192" s="158">
        <f t="shared" si="39"/>
        <v>109.8</v>
      </c>
      <c r="AG192" s="156"/>
      <c r="AH192" s="158"/>
      <c r="AI192" s="156">
        <f t="shared" si="41"/>
        <v>0</v>
      </c>
      <c r="AJ192" s="158">
        <f t="shared" si="33"/>
        <v>2379</v>
      </c>
    </row>
    <row r="193" spans="1:36" ht="18" customHeight="1" x14ac:dyDescent="0.2">
      <c r="A193" s="133">
        <v>185</v>
      </c>
      <c r="B193" s="151" t="s">
        <v>320</v>
      </c>
      <c r="C193" s="168" t="s">
        <v>325</v>
      </c>
      <c r="D193" s="166">
        <f t="shared" si="34"/>
        <v>650</v>
      </c>
      <c r="E193" s="149">
        <v>3.33</v>
      </c>
      <c r="F193" s="149"/>
      <c r="G193" s="149"/>
      <c r="H193" s="149">
        <f t="shared" si="35"/>
        <v>3.33</v>
      </c>
      <c r="I193" s="156"/>
      <c r="J193" s="158"/>
      <c r="K193" s="156"/>
      <c r="L193" s="189"/>
      <c r="M193" s="190">
        <v>20</v>
      </c>
      <c r="N193" s="158">
        <f t="shared" si="37"/>
        <v>66.599999999999994</v>
      </c>
      <c r="O193" s="166"/>
      <c r="P193" s="158"/>
      <c r="Q193" s="156">
        <v>600</v>
      </c>
      <c r="R193" s="161">
        <f t="shared" si="38"/>
        <v>1998</v>
      </c>
      <c r="S193" s="156"/>
      <c r="T193" s="158"/>
      <c r="U193" s="156"/>
      <c r="V193" s="158"/>
      <c r="W193" s="156"/>
      <c r="X193" s="158"/>
      <c r="Y193" s="156"/>
      <c r="Z193" s="158"/>
      <c r="AA193" s="156"/>
      <c r="AB193" s="158"/>
      <c r="AC193" s="156"/>
      <c r="AD193" s="158"/>
      <c r="AE193" s="156">
        <v>30</v>
      </c>
      <c r="AF193" s="158">
        <f t="shared" si="39"/>
        <v>99.9</v>
      </c>
      <c r="AG193" s="156"/>
      <c r="AH193" s="158"/>
      <c r="AI193" s="156">
        <f t="shared" si="41"/>
        <v>0</v>
      </c>
      <c r="AJ193" s="158">
        <f t="shared" si="33"/>
        <v>2164.5</v>
      </c>
    </row>
    <row r="194" spans="1:36" ht="18" customHeight="1" x14ac:dyDescent="0.2">
      <c r="A194" s="133">
        <v>186</v>
      </c>
      <c r="B194" s="151" t="s">
        <v>318</v>
      </c>
      <c r="C194" s="168" t="s">
        <v>325</v>
      </c>
      <c r="D194" s="166">
        <f t="shared" si="34"/>
        <v>350</v>
      </c>
      <c r="E194" s="149">
        <v>3.04</v>
      </c>
      <c r="F194" s="149"/>
      <c r="G194" s="149"/>
      <c r="H194" s="149">
        <f t="shared" si="35"/>
        <v>3.04</v>
      </c>
      <c r="I194" s="156"/>
      <c r="J194" s="158"/>
      <c r="K194" s="156"/>
      <c r="L194" s="189"/>
      <c r="M194" s="190">
        <v>20</v>
      </c>
      <c r="N194" s="158">
        <f t="shared" si="37"/>
        <v>60.8</v>
      </c>
      <c r="O194" s="166"/>
      <c r="P194" s="158"/>
      <c r="Q194" s="156">
        <v>300</v>
      </c>
      <c r="R194" s="161">
        <f t="shared" si="38"/>
        <v>912</v>
      </c>
      <c r="S194" s="156"/>
      <c r="T194" s="158"/>
      <c r="U194" s="156"/>
      <c r="V194" s="158"/>
      <c r="W194" s="156"/>
      <c r="X194" s="158"/>
      <c r="Y194" s="156"/>
      <c r="Z194" s="158"/>
      <c r="AA194" s="156"/>
      <c r="AB194" s="158"/>
      <c r="AC194" s="156"/>
      <c r="AD194" s="158"/>
      <c r="AE194" s="156">
        <v>30</v>
      </c>
      <c r="AF194" s="158">
        <f t="shared" si="39"/>
        <v>91.2</v>
      </c>
      <c r="AG194" s="156"/>
      <c r="AH194" s="158"/>
      <c r="AI194" s="156">
        <f t="shared" si="41"/>
        <v>0</v>
      </c>
      <c r="AJ194" s="158">
        <f t="shared" si="33"/>
        <v>1064</v>
      </c>
    </row>
    <row r="195" spans="1:36" ht="18" customHeight="1" x14ac:dyDescent="0.2">
      <c r="A195" s="133">
        <v>187</v>
      </c>
      <c r="B195" s="151" t="s">
        <v>462</v>
      </c>
      <c r="C195" s="168" t="s">
        <v>328</v>
      </c>
      <c r="D195" s="166">
        <f t="shared" si="34"/>
        <v>230</v>
      </c>
      <c r="E195" s="149">
        <v>130.1</v>
      </c>
      <c r="F195" s="149">
        <v>64.849999999999994</v>
      </c>
      <c r="G195" s="149">
        <f>(F195*$G$6)+F195</f>
        <v>71.59</v>
      </c>
      <c r="H195" s="149">
        <f t="shared" si="35"/>
        <v>100.85</v>
      </c>
      <c r="I195" s="156"/>
      <c r="J195" s="158"/>
      <c r="K195" s="156"/>
      <c r="L195" s="189"/>
      <c r="M195" s="190">
        <v>20</v>
      </c>
      <c r="N195" s="158">
        <f t="shared" si="37"/>
        <v>2017</v>
      </c>
      <c r="O195" s="166"/>
      <c r="P195" s="158"/>
      <c r="Q195" s="156">
        <v>200</v>
      </c>
      <c r="R195" s="161">
        <f t="shared" si="38"/>
        <v>20170</v>
      </c>
      <c r="S195" s="156"/>
      <c r="T195" s="158"/>
      <c r="U195" s="156"/>
      <c r="V195" s="158"/>
      <c r="W195" s="156"/>
      <c r="X195" s="158"/>
      <c r="Y195" s="156"/>
      <c r="Z195" s="158"/>
      <c r="AA195" s="156"/>
      <c r="AB195" s="158"/>
      <c r="AC195" s="156"/>
      <c r="AD195" s="158"/>
      <c r="AE195" s="156">
        <v>10</v>
      </c>
      <c r="AF195" s="158">
        <f t="shared" si="39"/>
        <v>1008.5</v>
      </c>
      <c r="AG195" s="156"/>
      <c r="AH195" s="158"/>
      <c r="AI195" s="156">
        <f t="shared" si="41"/>
        <v>0</v>
      </c>
      <c r="AJ195" s="158">
        <f t="shared" si="33"/>
        <v>23195.5</v>
      </c>
    </row>
    <row r="196" spans="1:36" ht="18" customHeight="1" x14ac:dyDescent="0.2">
      <c r="A196" s="133">
        <v>188</v>
      </c>
      <c r="B196" s="151" t="s">
        <v>464</v>
      </c>
      <c r="C196" s="168" t="s">
        <v>328</v>
      </c>
      <c r="D196" s="166">
        <f t="shared" si="34"/>
        <v>230</v>
      </c>
      <c r="E196" s="149">
        <v>130.1</v>
      </c>
      <c r="F196" s="149">
        <v>64.849999999999994</v>
      </c>
      <c r="G196" s="149">
        <f t="shared" ref="G196:G212" si="49">(F196*$G$6)+F196</f>
        <v>71.59</v>
      </c>
      <c r="H196" s="149">
        <f t="shared" si="35"/>
        <v>100.85</v>
      </c>
      <c r="I196" s="156"/>
      <c r="J196" s="158"/>
      <c r="K196" s="156"/>
      <c r="L196" s="189"/>
      <c r="M196" s="190">
        <v>20</v>
      </c>
      <c r="N196" s="158">
        <f t="shared" si="37"/>
        <v>2017</v>
      </c>
      <c r="O196" s="166"/>
      <c r="P196" s="158"/>
      <c r="Q196" s="156">
        <v>200</v>
      </c>
      <c r="R196" s="161">
        <f t="shared" si="38"/>
        <v>20170</v>
      </c>
      <c r="S196" s="156"/>
      <c r="T196" s="158"/>
      <c r="U196" s="156"/>
      <c r="V196" s="158"/>
      <c r="W196" s="156"/>
      <c r="X196" s="158"/>
      <c r="Y196" s="156"/>
      <c r="Z196" s="158"/>
      <c r="AA196" s="156"/>
      <c r="AB196" s="158"/>
      <c r="AC196" s="156"/>
      <c r="AD196" s="158"/>
      <c r="AE196" s="156">
        <v>10</v>
      </c>
      <c r="AF196" s="158">
        <f t="shared" si="39"/>
        <v>1008.5</v>
      </c>
      <c r="AG196" s="156"/>
      <c r="AH196" s="158"/>
      <c r="AI196" s="156">
        <f t="shared" si="41"/>
        <v>0</v>
      </c>
      <c r="AJ196" s="158">
        <f t="shared" si="33"/>
        <v>23195.5</v>
      </c>
    </row>
    <row r="197" spans="1:36" ht="18" customHeight="1" x14ac:dyDescent="0.2">
      <c r="A197" s="133">
        <v>189</v>
      </c>
      <c r="B197" s="151" t="s">
        <v>463</v>
      </c>
      <c r="C197" s="168" t="s">
        <v>328</v>
      </c>
      <c r="D197" s="166">
        <f t="shared" si="34"/>
        <v>230</v>
      </c>
      <c r="E197" s="149">
        <v>130.1</v>
      </c>
      <c r="F197" s="149">
        <v>64.849999999999994</v>
      </c>
      <c r="G197" s="149">
        <f t="shared" si="49"/>
        <v>71.59</v>
      </c>
      <c r="H197" s="149">
        <f t="shared" si="35"/>
        <v>100.85</v>
      </c>
      <c r="I197" s="156"/>
      <c r="J197" s="158"/>
      <c r="K197" s="156"/>
      <c r="L197" s="189"/>
      <c r="M197" s="190">
        <v>20</v>
      </c>
      <c r="N197" s="158">
        <f t="shared" si="37"/>
        <v>2017</v>
      </c>
      <c r="O197" s="166"/>
      <c r="P197" s="158"/>
      <c r="Q197" s="165">
        <v>200</v>
      </c>
      <c r="R197" s="161">
        <f t="shared" si="38"/>
        <v>20170</v>
      </c>
      <c r="S197" s="156"/>
      <c r="T197" s="158"/>
      <c r="U197" s="156"/>
      <c r="V197" s="158"/>
      <c r="W197" s="156"/>
      <c r="X197" s="158"/>
      <c r="Y197" s="156"/>
      <c r="Z197" s="158"/>
      <c r="AA197" s="156"/>
      <c r="AB197" s="158"/>
      <c r="AC197" s="156"/>
      <c r="AD197" s="158"/>
      <c r="AE197" s="156">
        <v>10</v>
      </c>
      <c r="AF197" s="158">
        <f t="shared" si="39"/>
        <v>1008.5</v>
      </c>
      <c r="AG197" s="156"/>
      <c r="AH197" s="158"/>
      <c r="AI197" s="156">
        <f t="shared" si="41"/>
        <v>0</v>
      </c>
      <c r="AJ197" s="158">
        <f t="shared" si="33"/>
        <v>23195.5</v>
      </c>
    </row>
    <row r="198" spans="1:36" ht="18" customHeight="1" x14ac:dyDescent="0.2">
      <c r="A198" s="133">
        <v>190</v>
      </c>
      <c r="B198" s="151" t="s">
        <v>458</v>
      </c>
      <c r="C198" s="168" t="s">
        <v>328</v>
      </c>
      <c r="D198" s="166">
        <f t="shared" si="34"/>
        <v>230</v>
      </c>
      <c r="E198" s="149">
        <v>130.1</v>
      </c>
      <c r="F198" s="149">
        <v>64.849999999999994</v>
      </c>
      <c r="G198" s="149">
        <f t="shared" si="49"/>
        <v>71.59</v>
      </c>
      <c r="H198" s="149">
        <f t="shared" si="35"/>
        <v>100.85</v>
      </c>
      <c r="I198" s="156"/>
      <c r="J198" s="158"/>
      <c r="K198" s="156"/>
      <c r="L198" s="189"/>
      <c r="M198" s="190">
        <v>20</v>
      </c>
      <c r="N198" s="158">
        <f t="shared" si="37"/>
        <v>2017</v>
      </c>
      <c r="O198" s="166"/>
      <c r="P198" s="158"/>
      <c r="Q198" s="156">
        <v>200</v>
      </c>
      <c r="R198" s="161">
        <f t="shared" si="38"/>
        <v>20170</v>
      </c>
      <c r="S198" s="156"/>
      <c r="T198" s="158"/>
      <c r="U198" s="156"/>
      <c r="V198" s="158"/>
      <c r="W198" s="156"/>
      <c r="X198" s="158"/>
      <c r="Y198" s="156"/>
      <c r="Z198" s="158"/>
      <c r="AA198" s="156"/>
      <c r="AB198" s="158"/>
      <c r="AC198" s="156"/>
      <c r="AD198" s="158"/>
      <c r="AE198" s="156">
        <v>10</v>
      </c>
      <c r="AF198" s="158">
        <f t="shared" si="39"/>
        <v>1008.5</v>
      </c>
      <c r="AG198" s="156"/>
      <c r="AH198" s="158"/>
      <c r="AI198" s="156">
        <f t="shared" si="41"/>
        <v>0</v>
      </c>
      <c r="AJ198" s="158">
        <f t="shared" si="33"/>
        <v>23195.5</v>
      </c>
    </row>
    <row r="199" spans="1:36" ht="18" customHeight="1" x14ac:dyDescent="0.2">
      <c r="A199" s="133">
        <v>191</v>
      </c>
      <c r="B199" s="151" t="s">
        <v>465</v>
      </c>
      <c r="C199" s="168" t="s">
        <v>328</v>
      </c>
      <c r="D199" s="166">
        <f t="shared" si="34"/>
        <v>330</v>
      </c>
      <c r="E199" s="149">
        <v>130.1</v>
      </c>
      <c r="F199" s="149">
        <v>64.849999999999994</v>
      </c>
      <c r="G199" s="149">
        <f t="shared" si="49"/>
        <v>71.59</v>
      </c>
      <c r="H199" s="149">
        <f t="shared" si="35"/>
        <v>100.85</v>
      </c>
      <c r="I199" s="156"/>
      <c r="J199" s="158"/>
      <c r="K199" s="156"/>
      <c r="L199" s="189"/>
      <c r="M199" s="190">
        <v>20</v>
      </c>
      <c r="N199" s="158">
        <f t="shared" si="37"/>
        <v>2017</v>
      </c>
      <c r="O199" s="166"/>
      <c r="P199" s="158"/>
      <c r="Q199" s="156">
        <v>300</v>
      </c>
      <c r="R199" s="161">
        <f t="shared" si="38"/>
        <v>30255</v>
      </c>
      <c r="S199" s="156"/>
      <c r="T199" s="158"/>
      <c r="U199" s="156"/>
      <c r="V199" s="158"/>
      <c r="W199" s="156"/>
      <c r="X199" s="158"/>
      <c r="Y199" s="156"/>
      <c r="Z199" s="158"/>
      <c r="AA199" s="156"/>
      <c r="AB199" s="158"/>
      <c r="AC199" s="156"/>
      <c r="AD199" s="158"/>
      <c r="AE199" s="156">
        <v>10</v>
      </c>
      <c r="AF199" s="158">
        <f t="shared" si="39"/>
        <v>1008.5</v>
      </c>
      <c r="AG199" s="156"/>
      <c r="AH199" s="158"/>
      <c r="AI199" s="156">
        <f t="shared" si="41"/>
        <v>0</v>
      </c>
      <c r="AJ199" s="158">
        <f t="shared" si="33"/>
        <v>33280.5</v>
      </c>
    </row>
    <row r="200" spans="1:36" ht="18" customHeight="1" x14ac:dyDescent="0.2">
      <c r="A200" s="133">
        <v>192</v>
      </c>
      <c r="B200" s="151" t="s">
        <v>457</v>
      </c>
      <c r="C200" s="168" t="s">
        <v>328</v>
      </c>
      <c r="D200" s="166">
        <f t="shared" si="34"/>
        <v>230</v>
      </c>
      <c r="E200" s="149">
        <v>130.1</v>
      </c>
      <c r="F200" s="149">
        <v>64.849999999999994</v>
      </c>
      <c r="G200" s="149">
        <f t="shared" si="49"/>
        <v>71.59</v>
      </c>
      <c r="H200" s="149">
        <f t="shared" si="35"/>
        <v>100.85</v>
      </c>
      <c r="I200" s="156"/>
      <c r="J200" s="158"/>
      <c r="K200" s="156"/>
      <c r="L200" s="189"/>
      <c r="M200" s="190">
        <v>20</v>
      </c>
      <c r="N200" s="158">
        <f t="shared" si="37"/>
        <v>2017</v>
      </c>
      <c r="O200" s="166"/>
      <c r="P200" s="158"/>
      <c r="Q200" s="156">
        <v>200</v>
      </c>
      <c r="R200" s="161">
        <f t="shared" si="38"/>
        <v>20170</v>
      </c>
      <c r="S200" s="156"/>
      <c r="T200" s="158"/>
      <c r="U200" s="156"/>
      <c r="V200" s="158"/>
      <c r="W200" s="156"/>
      <c r="X200" s="158"/>
      <c r="Y200" s="156"/>
      <c r="Z200" s="158"/>
      <c r="AA200" s="156"/>
      <c r="AB200" s="158"/>
      <c r="AC200" s="156"/>
      <c r="AD200" s="158"/>
      <c r="AE200" s="156">
        <v>10</v>
      </c>
      <c r="AF200" s="158">
        <f t="shared" si="39"/>
        <v>1008.5</v>
      </c>
      <c r="AG200" s="156"/>
      <c r="AH200" s="158"/>
      <c r="AI200" s="156">
        <f t="shared" si="41"/>
        <v>0</v>
      </c>
      <c r="AJ200" s="158">
        <f t="shared" si="33"/>
        <v>23195.5</v>
      </c>
    </row>
    <row r="201" spans="1:36" ht="18" customHeight="1" x14ac:dyDescent="0.2">
      <c r="A201" s="133">
        <v>193</v>
      </c>
      <c r="B201" s="151" t="s">
        <v>466</v>
      </c>
      <c r="C201" s="168" t="s">
        <v>328</v>
      </c>
      <c r="D201" s="166">
        <f t="shared" si="34"/>
        <v>230</v>
      </c>
      <c r="E201" s="149">
        <v>130.1</v>
      </c>
      <c r="F201" s="149">
        <v>64.849999999999994</v>
      </c>
      <c r="G201" s="149">
        <f t="shared" si="49"/>
        <v>71.59</v>
      </c>
      <c r="H201" s="149">
        <f t="shared" si="35"/>
        <v>100.85</v>
      </c>
      <c r="I201" s="156"/>
      <c r="J201" s="158"/>
      <c r="K201" s="156"/>
      <c r="L201" s="189"/>
      <c r="M201" s="190">
        <v>20</v>
      </c>
      <c r="N201" s="158">
        <f t="shared" si="37"/>
        <v>2017</v>
      </c>
      <c r="O201" s="166"/>
      <c r="P201" s="158"/>
      <c r="Q201" s="156">
        <v>200</v>
      </c>
      <c r="R201" s="161">
        <f t="shared" si="38"/>
        <v>20170</v>
      </c>
      <c r="S201" s="156"/>
      <c r="T201" s="158"/>
      <c r="U201" s="156"/>
      <c r="V201" s="158"/>
      <c r="W201" s="156"/>
      <c r="X201" s="158"/>
      <c r="Y201" s="156"/>
      <c r="Z201" s="158"/>
      <c r="AA201" s="156"/>
      <c r="AB201" s="158"/>
      <c r="AC201" s="156"/>
      <c r="AD201" s="158"/>
      <c r="AE201" s="156">
        <v>10</v>
      </c>
      <c r="AF201" s="158">
        <f t="shared" si="39"/>
        <v>1008.5</v>
      </c>
      <c r="AG201" s="156"/>
      <c r="AH201" s="158"/>
      <c r="AI201" s="156">
        <f t="shared" si="41"/>
        <v>0</v>
      </c>
      <c r="AJ201" s="158">
        <f t="shared" ref="AJ201:AJ217" si="50">D201*H201</f>
        <v>23195.5</v>
      </c>
    </row>
    <row r="202" spans="1:36" ht="18" customHeight="1" x14ac:dyDescent="0.2">
      <c r="A202" s="133">
        <v>194</v>
      </c>
      <c r="B202" s="151" t="s">
        <v>456</v>
      </c>
      <c r="C202" s="168" t="s">
        <v>328</v>
      </c>
      <c r="D202" s="166">
        <f t="shared" ref="D202:D217" si="51">AI202+AE202+Q202+M202</f>
        <v>330</v>
      </c>
      <c r="E202" s="149">
        <v>130.1</v>
      </c>
      <c r="F202" s="149">
        <v>64.849999999999994</v>
      </c>
      <c r="G202" s="149">
        <f t="shared" si="49"/>
        <v>71.59</v>
      </c>
      <c r="H202" s="149">
        <f t="shared" ref="H202:H217" si="52">AVERAGE(E202,G202)</f>
        <v>100.85</v>
      </c>
      <c r="I202" s="156"/>
      <c r="J202" s="158"/>
      <c r="K202" s="156"/>
      <c r="L202" s="189"/>
      <c r="M202" s="190">
        <v>20</v>
      </c>
      <c r="N202" s="158">
        <f t="shared" ref="N202:N213" si="53">M202*H202</f>
        <v>2017</v>
      </c>
      <c r="O202" s="166"/>
      <c r="P202" s="158"/>
      <c r="Q202" s="156">
        <v>300</v>
      </c>
      <c r="R202" s="161">
        <f t="shared" ref="R202:R213" si="54">Q202*H202</f>
        <v>30255</v>
      </c>
      <c r="S202" s="156"/>
      <c r="T202" s="158"/>
      <c r="U202" s="156"/>
      <c r="V202" s="158"/>
      <c r="W202" s="156"/>
      <c r="X202" s="158"/>
      <c r="Y202" s="156"/>
      <c r="Z202" s="158"/>
      <c r="AA202" s="156"/>
      <c r="AB202" s="158"/>
      <c r="AC202" s="156"/>
      <c r="AD202" s="158"/>
      <c r="AE202" s="156">
        <v>10</v>
      </c>
      <c r="AF202" s="158">
        <f t="shared" ref="AF202:AF213" si="55">AE202*H202</f>
        <v>1008.5</v>
      </c>
      <c r="AG202" s="156"/>
      <c r="AH202" s="158"/>
      <c r="AI202" s="156">
        <f t="shared" ref="AI202:AI217" si="56">AG202+AC202+AA202+Y202+W202+U202+S202+O202+K202+I202</f>
        <v>0</v>
      </c>
      <c r="AJ202" s="158">
        <f t="shared" si="50"/>
        <v>33280.5</v>
      </c>
    </row>
    <row r="203" spans="1:36" ht="18" customHeight="1" x14ac:dyDescent="0.2">
      <c r="A203" s="133">
        <v>195</v>
      </c>
      <c r="B203" s="151" t="s">
        <v>459</v>
      </c>
      <c r="C203" s="168" t="s">
        <v>328</v>
      </c>
      <c r="D203" s="166">
        <f t="shared" si="51"/>
        <v>230</v>
      </c>
      <c r="E203" s="149">
        <v>130.1</v>
      </c>
      <c r="F203" s="149">
        <v>64.849999999999994</v>
      </c>
      <c r="G203" s="149">
        <f t="shared" si="49"/>
        <v>71.59</v>
      </c>
      <c r="H203" s="149">
        <f t="shared" si="52"/>
        <v>100.85</v>
      </c>
      <c r="I203" s="156"/>
      <c r="J203" s="158"/>
      <c r="K203" s="156"/>
      <c r="L203" s="189"/>
      <c r="M203" s="190">
        <v>20</v>
      </c>
      <c r="N203" s="158">
        <f t="shared" si="53"/>
        <v>2017</v>
      </c>
      <c r="O203" s="166"/>
      <c r="P203" s="158"/>
      <c r="Q203" s="156">
        <v>200</v>
      </c>
      <c r="R203" s="161">
        <f t="shared" si="54"/>
        <v>20170</v>
      </c>
      <c r="S203" s="156"/>
      <c r="T203" s="158"/>
      <c r="U203" s="156"/>
      <c r="V203" s="158"/>
      <c r="W203" s="156"/>
      <c r="X203" s="158"/>
      <c r="Y203" s="156"/>
      <c r="Z203" s="158"/>
      <c r="AA203" s="156"/>
      <c r="AB203" s="158"/>
      <c r="AC203" s="156"/>
      <c r="AD203" s="158"/>
      <c r="AE203" s="156">
        <v>10</v>
      </c>
      <c r="AF203" s="158">
        <f t="shared" si="55"/>
        <v>1008.5</v>
      </c>
      <c r="AG203" s="156"/>
      <c r="AH203" s="158"/>
      <c r="AI203" s="156">
        <f t="shared" si="56"/>
        <v>0</v>
      </c>
      <c r="AJ203" s="158">
        <f t="shared" si="50"/>
        <v>23195.5</v>
      </c>
    </row>
    <row r="204" spans="1:36" ht="18" customHeight="1" x14ac:dyDescent="0.2">
      <c r="A204" s="133">
        <v>196</v>
      </c>
      <c r="B204" s="151" t="s">
        <v>460</v>
      </c>
      <c r="C204" s="168" t="s">
        <v>328</v>
      </c>
      <c r="D204" s="166">
        <f t="shared" si="51"/>
        <v>230</v>
      </c>
      <c r="E204" s="149">
        <v>130.1</v>
      </c>
      <c r="F204" s="149">
        <v>64.849999999999994</v>
      </c>
      <c r="G204" s="149">
        <f t="shared" si="49"/>
        <v>71.59</v>
      </c>
      <c r="H204" s="149">
        <f t="shared" si="52"/>
        <v>100.85</v>
      </c>
      <c r="I204" s="156"/>
      <c r="J204" s="158"/>
      <c r="K204" s="156"/>
      <c r="L204" s="189"/>
      <c r="M204" s="190">
        <v>20</v>
      </c>
      <c r="N204" s="158">
        <f t="shared" si="53"/>
        <v>2017</v>
      </c>
      <c r="O204" s="166"/>
      <c r="P204" s="158"/>
      <c r="Q204" s="156">
        <v>200</v>
      </c>
      <c r="R204" s="161">
        <f t="shared" si="54"/>
        <v>20170</v>
      </c>
      <c r="S204" s="156"/>
      <c r="T204" s="158"/>
      <c r="U204" s="156"/>
      <c r="V204" s="158"/>
      <c r="W204" s="156"/>
      <c r="X204" s="158"/>
      <c r="Y204" s="156"/>
      <c r="Z204" s="158"/>
      <c r="AA204" s="156"/>
      <c r="AB204" s="158"/>
      <c r="AC204" s="156"/>
      <c r="AD204" s="158"/>
      <c r="AE204" s="156">
        <v>10</v>
      </c>
      <c r="AF204" s="158">
        <f t="shared" si="55"/>
        <v>1008.5</v>
      </c>
      <c r="AG204" s="156"/>
      <c r="AH204" s="158"/>
      <c r="AI204" s="156">
        <f t="shared" si="56"/>
        <v>0</v>
      </c>
      <c r="AJ204" s="158">
        <f t="shared" si="50"/>
        <v>23195.5</v>
      </c>
    </row>
    <row r="205" spans="1:36" ht="18" customHeight="1" x14ac:dyDescent="0.2">
      <c r="A205" s="133">
        <v>197</v>
      </c>
      <c r="B205" s="151" t="s">
        <v>461</v>
      </c>
      <c r="C205" s="168" t="s">
        <v>328</v>
      </c>
      <c r="D205" s="166">
        <f t="shared" si="51"/>
        <v>330</v>
      </c>
      <c r="E205" s="149">
        <v>130.1</v>
      </c>
      <c r="F205" s="149">
        <v>64.849999999999994</v>
      </c>
      <c r="G205" s="149">
        <f t="shared" si="49"/>
        <v>71.59</v>
      </c>
      <c r="H205" s="149">
        <f t="shared" si="52"/>
        <v>100.85</v>
      </c>
      <c r="I205" s="156"/>
      <c r="J205" s="158"/>
      <c r="K205" s="156"/>
      <c r="L205" s="189"/>
      <c r="M205" s="190">
        <v>20</v>
      </c>
      <c r="N205" s="158">
        <f t="shared" si="53"/>
        <v>2017</v>
      </c>
      <c r="O205" s="166"/>
      <c r="P205" s="158"/>
      <c r="Q205" s="156">
        <v>300</v>
      </c>
      <c r="R205" s="161">
        <f t="shared" si="54"/>
        <v>30255</v>
      </c>
      <c r="S205" s="156"/>
      <c r="T205" s="158"/>
      <c r="U205" s="156"/>
      <c r="V205" s="158"/>
      <c r="W205" s="156"/>
      <c r="X205" s="158"/>
      <c r="Y205" s="156"/>
      <c r="Z205" s="158"/>
      <c r="AA205" s="156"/>
      <c r="AB205" s="158"/>
      <c r="AC205" s="156"/>
      <c r="AD205" s="158"/>
      <c r="AE205" s="156">
        <v>10</v>
      </c>
      <c r="AF205" s="158">
        <f t="shared" si="55"/>
        <v>1008.5</v>
      </c>
      <c r="AG205" s="156"/>
      <c r="AH205" s="158"/>
      <c r="AI205" s="156">
        <f t="shared" si="56"/>
        <v>0</v>
      </c>
      <c r="AJ205" s="158">
        <f t="shared" si="50"/>
        <v>33280.5</v>
      </c>
    </row>
    <row r="206" spans="1:36" ht="18" customHeight="1" x14ac:dyDescent="0.2">
      <c r="A206" s="133">
        <v>198</v>
      </c>
      <c r="B206" s="151" t="s">
        <v>341</v>
      </c>
      <c r="C206" s="168" t="s">
        <v>325</v>
      </c>
      <c r="D206" s="166">
        <f t="shared" si="51"/>
        <v>100</v>
      </c>
      <c r="E206" s="149"/>
      <c r="F206" s="149">
        <v>37.6</v>
      </c>
      <c r="G206" s="149">
        <f t="shared" si="49"/>
        <v>41.51</v>
      </c>
      <c r="H206" s="149">
        <f t="shared" si="52"/>
        <v>41.51</v>
      </c>
      <c r="I206" s="156">
        <v>30</v>
      </c>
      <c r="J206" s="158">
        <f t="shared" ref="J206:J217" si="57">I206*H206</f>
        <v>1245.3</v>
      </c>
      <c r="K206" s="156"/>
      <c r="L206" s="189"/>
      <c r="M206" s="190">
        <v>50</v>
      </c>
      <c r="N206" s="158">
        <f t="shared" si="53"/>
        <v>2075.5</v>
      </c>
      <c r="O206" s="166"/>
      <c r="P206" s="158"/>
      <c r="Q206" s="156">
        <v>20</v>
      </c>
      <c r="R206" s="161">
        <f t="shared" si="54"/>
        <v>830.2</v>
      </c>
      <c r="S206" s="156"/>
      <c r="T206" s="158"/>
      <c r="U206" s="156"/>
      <c r="V206" s="158"/>
      <c r="W206" s="156"/>
      <c r="X206" s="158"/>
      <c r="Y206" s="156"/>
      <c r="Z206" s="158"/>
      <c r="AA206" s="156"/>
      <c r="AB206" s="158"/>
      <c r="AC206" s="156"/>
      <c r="AD206" s="158"/>
      <c r="AE206" s="156"/>
      <c r="AF206" s="158"/>
      <c r="AG206" s="156"/>
      <c r="AH206" s="158"/>
      <c r="AI206" s="156">
        <f t="shared" si="56"/>
        <v>30</v>
      </c>
      <c r="AJ206" s="158">
        <f t="shared" si="50"/>
        <v>4151</v>
      </c>
    </row>
    <row r="207" spans="1:36" ht="18" customHeight="1" x14ac:dyDescent="0.2">
      <c r="A207" s="133">
        <v>199</v>
      </c>
      <c r="B207" s="150" t="s">
        <v>448</v>
      </c>
      <c r="C207" s="168" t="s">
        <v>325</v>
      </c>
      <c r="D207" s="166">
        <f t="shared" si="51"/>
        <v>30</v>
      </c>
      <c r="E207" s="149"/>
      <c r="F207" s="149">
        <v>28</v>
      </c>
      <c r="G207" s="149">
        <f t="shared" si="49"/>
        <v>30.91</v>
      </c>
      <c r="H207" s="149">
        <f t="shared" si="52"/>
        <v>30.91</v>
      </c>
      <c r="I207" s="156">
        <v>10</v>
      </c>
      <c r="J207" s="158">
        <f t="shared" si="57"/>
        <v>309.10000000000002</v>
      </c>
      <c r="K207" s="156"/>
      <c r="L207" s="189"/>
      <c r="M207" s="190">
        <v>20</v>
      </c>
      <c r="N207" s="158">
        <f t="shared" si="53"/>
        <v>618.20000000000005</v>
      </c>
      <c r="O207" s="166"/>
      <c r="P207" s="158"/>
      <c r="Q207" s="156"/>
      <c r="R207" s="161"/>
      <c r="S207" s="156"/>
      <c r="T207" s="158"/>
      <c r="U207" s="156"/>
      <c r="V207" s="158"/>
      <c r="W207" s="156"/>
      <c r="X207" s="158"/>
      <c r="Y207" s="156"/>
      <c r="Z207" s="158"/>
      <c r="AA207" s="156"/>
      <c r="AB207" s="158"/>
      <c r="AC207" s="156"/>
      <c r="AD207" s="158"/>
      <c r="AE207" s="156"/>
      <c r="AF207" s="158"/>
      <c r="AG207" s="156"/>
      <c r="AH207" s="158"/>
      <c r="AI207" s="156">
        <f t="shared" si="56"/>
        <v>10</v>
      </c>
      <c r="AJ207" s="158">
        <f t="shared" si="50"/>
        <v>927.3</v>
      </c>
    </row>
    <row r="208" spans="1:36" ht="18" customHeight="1" x14ac:dyDescent="0.2">
      <c r="A208" s="133">
        <v>200</v>
      </c>
      <c r="B208" s="151" t="s">
        <v>471</v>
      </c>
      <c r="C208" s="168" t="s">
        <v>325</v>
      </c>
      <c r="D208" s="166">
        <f t="shared" si="51"/>
        <v>30</v>
      </c>
      <c r="E208" s="149"/>
      <c r="F208" s="149">
        <v>59.81</v>
      </c>
      <c r="G208" s="149">
        <f t="shared" si="49"/>
        <v>66.03</v>
      </c>
      <c r="H208" s="149">
        <f t="shared" si="52"/>
        <v>66.03</v>
      </c>
      <c r="I208" s="156">
        <v>10</v>
      </c>
      <c r="J208" s="158">
        <f t="shared" si="57"/>
        <v>660.3</v>
      </c>
      <c r="K208" s="156"/>
      <c r="L208" s="189"/>
      <c r="M208" s="190">
        <v>20</v>
      </c>
      <c r="N208" s="158">
        <f t="shared" si="53"/>
        <v>1320.6</v>
      </c>
      <c r="O208" s="166"/>
      <c r="P208" s="158"/>
      <c r="Q208" s="156"/>
      <c r="R208" s="161"/>
      <c r="S208" s="156"/>
      <c r="T208" s="158"/>
      <c r="U208" s="156"/>
      <c r="V208" s="158"/>
      <c r="W208" s="156"/>
      <c r="X208" s="158"/>
      <c r="Y208" s="156"/>
      <c r="Z208" s="158"/>
      <c r="AA208" s="156"/>
      <c r="AB208" s="158"/>
      <c r="AC208" s="156"/>
      <c r="AD208" s="158"/>
      <c r="AE208" s="156"/>
      <c r="AF208" s="158"/>
      <c r="AG208" s="156"/>
      <c r="AH208" s="158"/>
      <c r="AI208" s="156">
        <f t="shared" si="56"/>
        <v>10</v>
      </c>
      <c r="AJ208" s="158">
        <f t="shared" si="50"/>
        <v>1980.9</v>
      </c>
    </row>
    <row r="209" spans="1:36" ht="18" customHeight="1" x14ac:dyDescent="0.2">
      <c r="A209" s="133">
        <v>201</v>
      </c>
      <c r="B209" s="150" t="s">
        <v>338</v>
      </c>
      <c r="C209" s="168" t="s">
        <v>325</v>
      </c>
      <c r="D209" s="166">
        <f t="shared" si="51"/>
        <v>20</v>
      </c>
      <c r="E209" s="149"/>
      <c r="F209" s="149">
        <v>50.77</v>
      </c>
      <c r="G209" s="149">
        <f t="shared" si="49"/>
        <v>56.05</v>
      </c>
      <c r="H209" s="149">
        <f t="shared" si="52"/>
        <v>56.05</v>
      </c>
      <c r="I209" s="156">
        <v>10</v>
      </c>
      <c r="J209" s="158">
        <f t="shared" si="57"/>
        <v>560.5</v>
      </c>
      <c r="K209" s="156"/>
      <c r="L209" s="189"/>
      <c r="M209" s="190">
        <v>10</v>
      </c>
      <c r="N209" s="158">
        <f t="shared" si="53"/>
        <v>560.5</v>
      </c>
      <c r="O209" s="166"/>
      <c r="P209" s="158"/>
      <c r="Q209" s="156"/>
      <c r="R209" s="161"/>
      <c r="S209" s="156"/>
      <c r="T209" s="158"/>
      <c r="U209" s="156"/>
      <c r="V209" s="158"/>
      <c r="W209" s="156"/>
      <c r="X209" s="158"/>
      <c r="Y209" s="156"/>
      <c r="Z209" s="158"/>
      <c r="AA209" s="156"/>
      <c r="AB209" s="158"/>
      <c r="AC209" s="156"/>
      <c r="AD209" s="158"/>
      <c r="AE209" s="156"/>
      <c r="AF209" s="158"/>
      <c r="AG209" s="156"/>
      <c r="AH209" s="158"/>
      <c r="AI209" s="156">
        <f t="shared" si="56"/>
        <v>10</v>
      </c>
      <c r="AJ209" s="158">
        <f t="shared" si="50"/>
        <v>1121</v>
      </c>
    </row>
    <row r="210" spans="1:36" ht="18" customHeight="1" x14ac:dyDescent="0.2">
      <c r="A210" s="133">
        <v>202</v>
      </c>
      <c r="B210" s="151" t="s">
        <v>136</v>
      </c>
      <c r="C210" s="168" t="s">
        <v>325</v>
      </c>
      <c r="D210" s="166">
        <f t="shared" si="51"/>
        <v>20</v>
      </c>
      <c r="E210" s="149"/>
      <c r="F210" s="149">
        <v>54.67</v>
      </c>
      <c r="G210" s="149">
        <f t="shared" si="49"/>
        <v>60.36</v>
      </c>
      <c r="H210" s="149">
        <f t="shared" si="52"/>
        <v>60.36</v>
      </c>
      <c r="I210" s="156">
        <v>10</v>
      </c>
      <c r="J210" s="158">
        <f t="shared" si="57"/>
        <v>603.6</v>
      </c>
      <c r="K210" s="156"/>
      <c r="L210" s="189"/>
      <c r="M210" s="190">
        <v>10</v>
      </c>
      <c r="N210" s="158">
        <f t="shared" si="53"/>
        <v>603.6</v>
      </c>
      <c r="O210" s="166"/>
      <c r="P210" s="158"/>
      <c r="Q210" s="156"/>
      <c r="R210" s="161"/>
      <c r="S210" s="156"/>
      <c r="T210" s="158"/>
      <c r="U210" s="156"/>
      <c r="V210" s="158"/>
      <c r="W210" s="156"/>
      <c r="X210" s="158"/>
      <c r="Y210" s="156"/>
      <c r="Z210" s="158"/>
      <c r="AA210" s="156"/>
      <c r="AB210" s="158"/>
      <c r="AC210" s="156"/>
      <c r="AD210" s="158"/>
      <c r="AE210" s="156"/>
      <c r="AF210" s="158"/>
      <c r="AG210" s="156"/>
      <c r="AH210" s="158"/>
      <c r="AI210" s="156">
        <f t="shared" si="56"/>
        <v>10</v>
      </c>
      <c r="AJ210" s="158">
        <f t="shared" si="50"/>
        <v>1207.2</v>
      </c>
    </row>
    <row r="211" spans="1:36" ht="18" customHeight="1" x14ac:dyDescent="0.2">
      <c r="A211" s="133">
        <v>203</v>
      </c>
      <c r="B211" s="151" t="s">
        <v>342</v>
      </c>
      <c r="C211" s="168" t="s">
        <v>325</v>
      </c>
      <c r="D211" s="166">
        <f t="shared" si="51"/>
        <v>20</v>
      </c>
      <c r="E211" s="149"/>
      <c r="F211" s="149">
        <v>37</v>
      </c>
      <c r="G211" s="149">
        <f t="shared" si="49"/>
        <v>40.85</v>
      </c>
      <c r="H211" s="149">
        <f t="shared" si="52"/>
        <v>40.85</v>
      </c>
      <c r="I211" s="156">
        <v>10</v>
      </c>
      <c r="J211" s="158">
        <f t="shared" si="57"/>
        <v>408.5</v>
      </c>
      <c r="K211" s="156"/>
      <c r="L211" s="189"/>
      <c r="M211" s="190">
        <v>10</v>
      </c>
      <c r="N211" s="158">
        <f t="shared" si="53"/>
        <v>408.5</v>
      </c>
      <c r="O211" s="166"/>
      <c r="P211" s="158"/>
      <c r="Q211" s="156"/>
      <c r="R211" s="161"/>
      <c r="S211" s="156"/>
      <c r="T211" s="158"/>
      <c r="U211" s="156"/>
      <c r="V211" s="158"/>
      <c r="W211" s="156"/>
      <c r="X211" s="158"/>
      <c r="Y211" s="156"/>
      <c r="Z211" s="158"/>
      <c r="AA211" s="156"/>
      <c r="AB211" s="158"/>
      <c r="AC211" s="156"/>
      <c r="AD211" s="158"/>
      <c r="AE211" s="156"/>
      <c r="AF211" s="158"/>
      <c r="AG211" s="156"/>
      <c r="AH211" s="158"/>
      <c r="AI211" s="156">
        <f t="shared" si="56"/>
        <v>10</v>
      </c>
      <c r="AJ211" s="158">
        <f t="shared" si="50"/>
        <v>817</v>
      </c>
    </row>
    <row r="212" spans="1:36" ht="18" customHeight="1" x14ac:dyDescent="0.2">
      <c r="A212" s="133">
        <v>204</v>
      </c>
      <c r="B212" s="151" t="s">
        <v>467</v>
      </c>
      <c r="C212" s="168" t="s">
        <v>325</v>
      </c>
      <c r="D212" s="166">
        <f t="shared" si="51"/>
        <v>20</v>
      </c>
      <c r="E212" s="149"/>
      <c r="F212" s="149">
        <v>110.28</v>
      </c>
      <c r="G212" s="149">
        <f t="shared" si="49"/>
        <v>121.75</v>
      </c>
      <c r="H212" s="149">
        <f t="shared" si="52"/>
        <v>121.75</v>
      </c>
      <c r="I212" s="156">
        <v>10</v>
      </c>
      <c r="J212" s="158">
        <f t="shared" si="57"/>
        <v>1217.5</v>
      </c>
      <c r="K212" s="156"/>
      <c r="L212" s="189"/>
      <c r="M212" s="190">
        <v>10</v>
      </c>
      <c r="N212" s="158">
        <f t="shared" si="53"/>
        <v>1217.5</v>
      </c>
      <c r="O212" s="166"/>
      <c r="P212" s="158"/>
      <c r="Q212" s="156"/>
      <c r="R212" s="161"/>
      <c r="S212" s="156"/>
      <c r="T212" s="158"/>
      <c r="U212" s="156"/>
      <c r="V212" s="158"/>
      <c r="W212" s="156"/>
      <c r="X212" s="158"/>
      <c r="Y212" s="156"/>
      <c r="Z212" s="158"/>
      <c r="AA212" s="156"/>
      <c r="AB212" s="158"/>
      <c r="AC212" s="156"/>
      <c r="AD212" s="158"/>
      <c r="AE212" s="156"/>
      <c r="AF212" s="158"/>
      <c r="AG212" s="156"/>
      <c r="AH212" s="158"/>
      <c r="AI212" s="156">
        <f t="shared" si="56"/>
        <v>10</v>
      </c>
      <c r="AJ212" s="158">
        <f t="shared" si="50"/>
        <v>2435</v>
      </c>
    </row>
    <row r="213" spans="1:36" ht="18" customHeight="1" x14ac:dyDescent="0.2">
      <c r="A213" s="133">
        <v>205</v>
      </c>
      <c r="B213" s="151" t="s">
        <v>468</v>
      </c>
      <c r="C213" s="168" t="s">
        <v>325</v>
      </c>
      <c r="D213" s="166">
        <f t="shared" si="51"/>
        <v>205</v>
      </c>
      <c r="E213" s="158">
        <v>13.75</v>
      </c>
      <c r="F213" s="158"/>
      <c r="G213" s="158"/>
      <c r="H213" s="149">
        <f t="shared" si="52"/>
        <v>13.75</v>
      </c>
      <c r="I213" s="156"/>
      <c r="J213" s="158"/>
      <c r="K213" s="156"/>
      <c r="L213" s="189"/>
      <c r="M213" s="190">
        <v>50</v>
      </c>
      <c r="N213" s="158">
        <f t="shared" si="53"/>
        <v>687.5</v>
      </c>
      <c r="O213" s="166"/>
      <c r="P213" s="158"/>
      <c r="Q213" s="156">
        <v>100</v>
      </c>
      <c r="R213" s="161">
        <f t="shared" si="54"/>
        <v>1375</v>
      </c>
      <c r="S213" s="156"/>
      <c r="T213" s="158"/>
      <c r="U213" s="156"/>
      <c r="V213" s="158"/>
      <c r="W213" s="156"/>
      <c r="X213" s="158"/>
      <c r="Y213" s="156"/>
      <c r="Z213" s="158"/>
      <c r="AA213" s="156"/>
      <c r="AB213" s="158"/>
      <c r="AC213" s="156"/>
      <c r="AD213" s="158"/>
      <c r="AE213" s="156">
        <v>50</v>
      </c>
      <c r="AF213" s="158">
        <f t="shared" si="55"/>
        <v>687.5</v>
      </c>
      <c r="AG213" s="156">
        <v>5</v>
      </c>
      <c r="AH213" s="158">
        <f t="shared" ref="AH213" si="58">AG213*H213</f>
        <v>68.75</v>
      </c>
      <c r="AI213" s="156">
        <f t="shared" si="56"/>
        <v>5</v>
      </c>
      <c r="AJ213" s="158">
        <f t="shared" si="50"/>
        <v>2818.75</v>
      </c>
    </row>
    <row r="214" spans="1:36" ht="15.75" customHeight="1" x14ac:dyDescent="0.2">
      <c r="A214" s="133">
        <v>206</v>
      </c>
      <c r="B214" s="183" t="s">
        <v>486</v>
      </c>
      <c r="C214" s="168" t="s">
        <v>325</v>
      </c>
      <c r="D214" s="166">
        <f t="shared" si="51"/>
        <v>50</v>
      </c>
      <c r="E214" s="158">
        <v>2.2999999999999998</v>
      </c>
      <c r="F214" s="158"/>
      <c r="G214" s="158"/>
      <c r="H214" s="149">
        <f t="shared" si="52"/>
        <v>2.2999999999999998</v>
      </c>
      <c r="I214" s="156"/>
      <c r="J214" s="158"/>
      <c r="K214" s="156"/>
      <c r="L214" s="189"/>
      <c r="M214" s="190"/>
      <c r="N214" s="158"/>
      <c r="O214" s="166"/>
      <c r="P214" s="158"/>
      <c r="Q214" s="156"/>
      <c r="R214" s="161"/>
      <c r="S214" s="156">
        <v>50</v>
      </c>
      <c r="T214" s="158">
        <f t="shared" ref="T214:T215" si="59">S214*H214</f>
        <v>115</v>
      </c>
      <c r="U214" s="156"/>
      <c r="V214" s="158"/>
      <c r="W214" s="156"/>
      <c r="X214" s="158"/>
      <c r="Y214" s="156"/>
      <c r="Z214" s="158"/>
      <c r="AA214" s="156"/>
      <c r="AB214" s="158"/>
      <c r="AC214" s="156"/>
      <c r="AD214" s="158"/>
      <c r="AE214" s="156"/>
      <c r="AF214" s="158"/>
      <c r="AG214" s="156"/>
      <c r="AH214" s="158"/>
      <c r="AI214" s="156">
        <f t="shared" si="56"/>
        <v>50</v>
      </c>
      <c r="AJ214" s="158">
        <f t="shared" si="50"/>
        <v>115</v>
      </c>
    </row>
    <row r="215" spans="1:36" ht="15.75" customHeight="1" x14ac:dyDescent="0.2">
      <c r="A215" s="133">
        <v>207</v>
      </c>
      <c r="B215" s="183" t="s">
        <v>487</v>
      </c>
      <c r="C215" s="168" t="s">
        <v>325</v>
      </c>
      <c r="D215" s="166">
        <f t="shared" si="51"/>
        <v>20</v>
      </c>
      <c r="E215" s="158">
        <v>43.23</v>
      </c>
      <c r="F215" s="158"/>
      <c r="G215" s="158"/>
      <c r="H215" s="149">
        <f t="shared" si="52"/>
        <v>43.23</v>
      </c>
      <c r="I215" s="156"/>
      <c r="J215" s="158"/>
      <c r="K215" s="156"/>
      <c r="L215" s="189"/>
      <c r="M215" s="190"/>
      <c r="N215" s="158"/>
      <c r="O215" s="166"/>
      <c r="P215" s="158"/>
      <c r="Q215" s="156"/>
      <c r="R215" s="161"/>
      <c r="S215" s="156">
        <v>20</v>
      </c>
      <c r="T215" s="158">
        <f t="shared" si="59"/>
        <v>864.6</v>
      </c>
      <c r="U215" s="156"/>
      <c r="V215" s="158"/>
      <c r="W215" s="156"/>
      <c r="X215" s="158"/>
      <c r="Y215" s="156"/>
      <c r="Z215" s="158"/>
      <c r="AA215" s="156"/>
      <c r="AB215" s="158"/>
      <c r="AC215" s="156"/>
      <c r="AD215" s="158"/>
      <c r="AE215" s="156"/>
      <c r="AF215" s="158"/>
      <c r="AG215" s="156"/>
      <c r="AH215" s="158"/>
      <c r="AI215" s="156">
        <f t="shared" si="56"/>
        <v>20</v>
      </c>
      <c r="AJ215" s="158">
        <f t="shared" si="50"/>
        <v>864.6</v>
      </c>
    </row>
    <row r="216" spans="1:36" ht="33" customHeight="1" x14ac:dyDescent="0.2">
      <c r="A216" s="133">
        <v>208</v>
      </c>
      <c r="B216" s="184" t="s">
        <v>488</v>
      </c>
      <c r="C216" s="169" t="s">
        <v>489</v>
      </c>
      <c r="D216" s="166">
        <f t="shared" si="51"/>
        <v>10</v>
      </c>
      <c r="E216" s="158">
        <v>53.52</v>
      </c>
      <c r="F216" s="158"/>
      <c r="G216" s="158"/>
      <c r="H216" s="149">
        <f t="shared" si="52"/>
        <v>53.52</v>
      </c>
      <c r="I216" s="156"/>
      <c r="J216" s="158"/>
      <c r="K216" s="156"/>
      <c r="L216" s="189"/>
      <c r="M216" s="190"/>
      <c r="N216" s="158"/>
      <c r="O216" s="166">
        <v>10</v>
      </c>
      <c r="P216" s="158">
        <f t="shared" ref="P216" si="60">O216*H216</f>
        <v>535.20000000000005</v>
      </c>
      <c r="Q216" s="156"/>
      <c r="R216" s="161"/>
      <c r="S216" s="156"/>
      <c r="T216" s="158"/>
      <c r="U216" s="156"/>
      <c r="V216" s="158"/>
      <c r="W216" s="156"/>
      <c r="X216" s="158"/>
      <c r="Y216" s="156"/>
      <c r="Z216" s="158"/>
      <c r="AA216" s="156"/>
      <c r="AB216" s="158"/>
      <c r="AC216" s="156"/>
      <c r="AD216" s="158"/>
      <c r="AE216" s="156"/>
      <c r="AF216" s="158"/>
      <c r="AG216" s="156"/>
      <c r="AH216" s="158"/>
      <c r="AI216" s="156">
        <f t="shared" si="56"/>
        <v>10</v>
      </c>
      <c r="AJ216" s="158">
        <f t="shared" si="50"/>
        <v>535.20000000000005</v>
      </c>
    </row>
    <row r="217" spans="1:36" ht="33" customHeight="1" x14ac:dyDescent="0.2">
      <c r="A217" s="133">
        <v>209</v>
      </c>
      <c r="B217" s="185" t="s">
        <v>490</v>
      </c>
      <c r="C217" s="168" t="s">
        <v>325</v>
      </c>
      <c r="D217" s="166">
        <f t="shared" si="51"/>
        <v>2</v>
      </c>
      <c r="E217" s="158">
        <v>133.35</v>
      </c>
      <c r="F217" s="158"/>
      <c r="G217" s="158"/>
      <c r="H217" s="149">
        <f t="shared" si="52"/>
        <v>133.35</v>
      </c>
      <c r="I217" s="156">
        <v>2</v>
      </c>
      <c r="J217" s="158">
        <f t="shared" si="57"/>
        <v>266.7</v>
      </c>
      <c r="K217" s="156"/>
      <c r="L217" s="189"/>
      <c r="M217" s="190"/>
      <c r="N217" s="158"/>
      <c r="O217" s="166"/>
      <c r="P217" s="158"/>
      <c r="Q217" s="156"/>
      <c r="R217" s="161"/>
      <c r="S217" s="156"/>
      <c r="T217" s="158"/>
      <c r="U217" s="156"/>
      <c r="V217" s="158"/>
      <c r="W217" s="156"/>
      <c r="X217" s="158"/>
      <c r="Y217" s="156"/>
      <c r="Z217" s="158"/>
      <c r="AA217" s="156"/>
      <c r="AB217" s="158"/>
      <c r="AC217" s="156"/>
      <c r="AD217" s="158"/>
      <c r="AE217" s="156"/>
      <c r="AF217" s="158"/>
      <c r="AG217" s="156"/>
      <c r="AH217" s="158"/>
      <c r="AI217" s="156">
        <f t="shared" si="56"/>
        <v>2</v>
      </c>
      <c r="AJ217" s="158">
        <f t="shared" si="50"/>
        <v>266.7</v>
      </c>
    </row>
    <row r="218" spans="1:36" s="157" customFormat="1" ht="19.5" customHeight="1" x14ac:dyDescent="0.2">
      <c r="A218" s="221"/>
      <c r="B218" s="221"/>
      <c r="C218" s="221"/>
      <c r="D218" s="221"/>
      <c r="E218" s="221"/>
      <c r="F218" s="221"/>
      <c r="G218" s="221"/>
      <c r="H218" s="221"/>
      <c r="I218" s="222">
        <f>SUM(J9:J217)</f>
        <v>112309.75</v>
      </c>
      <c r="J218" s="222"/>
      <c r="K218" s="222">
        <f t="shared" ref="K218" si="61">SUM(L9:L217)</f>
        <v>3769.04</v>
      </c>
      <c r="L218" s="222"/>
      <c r="M218" s="222">
        <f t="shared" ref="M218" si="62">SUM(N9:N217)</f>
        <v>153400</v>
      </c>
      <c r="N218" s="222"/>
      <c r="O218" s="222">
        <f t="shared" ref="O218" si="63">SUM(P9:P217)</f>
        <v>9333.7199999999993</v>
      </c>
      <c r="P218" s="222"/>
      <c r="Q218" s="222">
        <f t="shared" ref="Q218" si="64">SUM(R9:R217)</f>
        <v>1540566.95</v>
      </c>
      <c r="R218" s="222"/>
      <c r="S218" s="222">
        <f t="shared" ref="S218" si="65">SUM(T9:T217)</f>
        <v>62466.85</v>
      </c>
      <c r="T218" s="222"/>
      <c r="U218" s="222">
        <f t="shared" ref="U218" si="66">SUM(V9:V217)</f>
        <v>8852.2000000000007</v>
      </c>
      <c r="V218" s="222"/>
      <c r="W218" s="222">
        <f t="shared" ref="W218" si="67">SUM(X9:X217)</f>
        <v>1775.05</v>
      </c>
      <c r="X218" s="222"/>
      <c r="Y218" s="222">
        <f t="shared" ref="Y218" si="68">SUM(Z9:Z217)</f>
        <v>5401.24</v>
      </c>
      <c r="Z218" s="222"/>
      <c r="AA218" s="222">
        <f t="shared" ref="AA218" si="69">SUM(AB9:AB217)</f>
        <v>147.6</v>
      </c>
      <c r="AB218" s="222"/>
      <c r="AC218" s="222">
        <f t="shared" ref="AC218" si="70">SUM(AD9:AD217)</f>
        <v>1810.09</v>
      </c>
      <c r="AD218" s="222"/>
      <c r="AE218" s="222">
        <f t="shared" ref="AE218" si="71">SUM(AF9:AF217)</f>
        <v>194412.75</v>
      </c>
      <c r="AF218" s="222"/>
      <c r="AG218" s="222">
        <f t="shared" ref="AG218" si="72">SUM(AH9:AH217)</f>
        <v>5573.65</v>
      </c>
      <c r="AH218" s="222"/>
      <c r="AI218" s="134"/>
      <c r="AJ218" s="188">
        <f>SUM(I218:AH218)</f>
        <v>2099818.89</v>
      </c>
    </row>
    <row r="219" spans="1:36" s="157" customFormat="1" ht="19.5" customHeight="1" x14ac:dyDescent="0.2">
      <c r="A219" s="178"/>
      <c r="B219" s="178"/>
      <c r="C219" s="178"/>
      <c r="D219" s="178"/>
      <c r="E219" s="178"/>
      <c r="F219" s="178"/>
      <c r="G219" s="178"/>
      <c r="H219" s="178"/>
      <c r="I219" s="179"/>
      <c r="J219" s="179"/>
      <c r="K219" s="179"/>
      <c r="L219" s="179"/>
      <c r="M219" s="179"/>
      <c r="N219" s="179"/>
      <c r="O219" s="179"/>
      <c r="P219" s="179"/>
      <c r="Q219" s="179"/>
      <c r="R219" s="179"/>
      <c r="S219" s="179"/>
      <c r="T219" s="179"/>
      <c r="U219" s="179"/>
      <c r="V219" s="179"/>
      <c r="W219" s="179"/>
      <c r="X219" s="179"/>
      <c r="Y219" s="179"/>
      <c r="Z219" s="179"/>
      <c r="AA219" s="179"/>
      <c r="AB219" s="179"/>
      <c r="AC219" s="179"/>
      <c r="AD219" s="179"/>
      <c r="AE219" s="179"/>
      <c r="AF219" s="179"/>
      <c r="AG219" s="179"/>
      <c r="AH219" s="179"/>
      <c r="AI219" s="145"/>
      <c r="AJ219" s="179"/>
    </row>
    <row r="220" spans="1:36" s="157" customFormat="1" ht="19.5" customHeight="1" x14ac:dyDescent="0.2">
      <c r="A220" s="178"/>
      <c r="B220" s="178"/>
      <c r="C220" s="178"/>
      <c r="D220" s="178"/>
      <c r="E220" s="178"/>
      <c r="F220" s="178"/>
      <c r="G220" s="178"/>
      <c r="H220" s="178"/>
      <c r="I220" s="179"/>
      <c r="J220" s="179"/>
      <c r="K220" s="179"/>
      <c r="L220" s="179"/>
      <c r="M220" s="179"/>
      <c r="N220" s="179"/>
      <c r="O220" s="179"/>
      <c r="P220" s="179"/>
      <c r="Q220" s="179"/>
      <c r="R220" s="179"/>
      <c r="S220" s="179"/>
      <c r="T220" s="179"/>
      <c r="U220" s="179"/>
      <c r="V220" s="179"/>
      <c r="W220" s="179"/>
      <c r="X220" s="179"/>
      <c r="Y220" s="179"/>
      <c r="Z220" s="179"/>
      <c r="AA220" s="179"/>
      <c r="AB220" s="179"/>
      <c r="AC220" s="179"/>
      <c r="AD220" s="179"/>
      <c r="AE220" s="179"/>
      <c r="AF220" s="179"/>
      <c r="AG220" s="179"/>
      <c r="AH220" s="179"/>
      <c r="AI220" s="145"/>
      <c r="AJ220" s="179"/>
    </row>
    <row r="221" spans="1:36" s="157" customFormat="1" ht="19.5" customHeight="1" x14ac:dyDescent="0.2">
      <c r="A221" s="178"/>
      <c r="B221" s="178"/>
      <c r="C221" s="178"/>
      <c r="D221" s="178"/>
      <c r="E221" s="178"/>
      <c r="F221" s="178"/>
      <c r="G221" s="178"/>
      <c r="H221" s="178"/>
      <c r="I221" s="179"/>
      <c r="J221" s="179"/>
      <c r="K221" s="179"/>
      <c r="L221" s="179"/>
      <c r="M221" s="179"/>
      <c r="N221" s="179"/>
      <c r="O221" s="179"/>
      <c r="P221" s="179"/>
      <c r="Q221" s="179"/>
      <c r="R221" s="179"/>
      <c r="S221" s="179"/>
      <c r="T221" s="179"/>
      <c r="U221" s="179"/>
      <c r="V221" s="179"/>
      <c r="W221" s="179"/>
      <c r="X221" s="179"/>
      <c r="Y221" s="179"/>
      <c r="Z221" s="179"/>
      <c r="AA221" s="179"/>
      <c r="AB221" s="179"/>
      <c r="AC221" s="179"/>
      <c r="AD221" s="179"/>
      <c r="AE221" s="179"/>
      <c r="AF221" s="179"/>
      <c r="AG221" s="179"/>
      <c r="AH221" s="179"/>
      <c r="AI221" s="145"/>
      <c r="AJ221" s="179"/>
    </row>
    <row r="224" spans="1:36" ht="20.100000000000001" customHeight="1" x14ac:dyDescent="0.3">
      <c r="R224" s="215"/>
      <c r="S224" s="215"/>
      <c r="T224" s="215"/>
      <c r="U224" s="215"/>
      <c r="V224" s="215"/>
      <c r="W224" s="215"/>
      <c r="X224" s="215"/>
      <c r="Y224" s="215"/>
    </row>
    <row r="225" spans="18:35" ht="20.25" customHeight="1" x14ac:dyDescent="0.25">
      <c r="R225" s="216"/>
      <c r="S225" s="216"/>
      <c r="T225" s="216"/>
      <c r="U225" s="216"/>
      <c r="V225" s="216"/>
      <c r="W225" s="216"/>
      <c r="X225" s="216"/>
      <c r="Y225" s="216"/>
    </row>
    <row r="226" spans="18:35" ht="16.5" customHeight="1" x14ac:dyDescent="0.25">
      <c r="R226" s="217"/>
      <c r="S226" s="217"/>
      <c r="T226" s="217"/>
      <c r="U226" s="217"/>
      <c r="V226" s="217"/>
      <c r="W226" s="217"/>
      <c r="X226" s="217"/>
      <c r="Y226" s="217"/>
    </row>
    <row r="227" spans="18:35" ht="20.100000000000001" customHeight="1" x14ac:dyDescent="0.25">
      <c r="R227" s="186"/>
      <c r="S227" s="159"/>
      <c r="T227" s="160"/>
      <c r="U227" s="159"/>
      <c r="V227" s="160"/>
      <c r="W227" s="159"/>
      <c r="X227" s="160"/>
      <c r="Y227" s="159"/>
    </row>
    <row r="229" spans="18:35" ht="20.100000000000001" customHeight="1" x14ac:dyDescent="0.2">
      <c r="AI229" s="142" t="s">
        <v>475</v>
      </c>
    </row>
    <row r="423" spans="2:4" ht="20.100000000000001" customHeight="1" x14ac:dyDescent="0.2">
      <c r="B423" s="141"/>
      <c r="D423" s="148"/>
    </row>
    <row r="424" spans="2:4" ht="20.100000000000001" customHeight="1" x14ac:dyDescent="0.2">
      <c r="B424" s="141"/>
      <c r="D424" s="148"/>
    </row>
    <row r="425" spans="2:4" ht="20.100000000000001" customHeight="1" x14ac:dyDescent="0.2">
      <c r="B425" s="141"/>
      <c r="D425" s="148"/>
    </row>
    <row r="426" spans="2:4" ht="20.100000000000001" customHeight="1" x14ac:dyDescent="0.2">
      <c r="B426" s="141"/>
      <c r="D426" s="148"/>
    </row>
    <row r="427" spans="2:4" ht="20.100000000000001" customHeight="1" x14ac:dyDescent="0.2">
      <c r="B427" s="141"/>
      <c r="D427" s="148"/>
    </row>
    <row r="428" spans="2:4" ht="20.100000000000001" customHeight="1" x14ac:dyDescent="0.2">
      <c r="B428" s="141"/>
      <c r="D428" s="148"/>
    </row>
  </sheetData>
  <sortState ref="D3:AN209">
    <sortCondition ref="D3"/>
  </sortState>
  <mergeCells count="35">
    <mergeCell ref="AA218:AB218"/>
    <mergeCell ref="AC218:AD218"/>
    <mergeCell ref="AE218:AF218"/>
    <mergeCell ref="AG218:AH218"/>
    <mergeCell ref="Q218:R218"/>
    <mergeCell ref="S218:T218"/>
    <mergeCell ref="U218:V218"/>
    <mergeCell ref="W218:X218"/>
    <mergeCell ref="Y218:Z218"/>
    <mergeCell ref="A218:H218"/>
    <mergeCell ref="I218:J218"/>
    <mergeCell ref="K218:L218"/>
    <mergeCell ref="M218:N218"/>
    <mergeCell ref="O218:P218"/>
    <mergeCell ref="AE8:AF8"/>
    <mergeCell ref="AG8:AH8"/>
    <mergeCell ref="S8:T8"/>
    <mergeCell ref="U8:V8"/>
    <mergeCell ref="W8:X8"/>
    <mergeCell ref="Y8:Z8"/>
    <mergeCell ref="AA8:AB8"/>
    <mergeCell ref="AC8:AD8"/>
    <mergeCell ref="R224:Y224"/>
    <mergeCell ref="R225:Y225"/>
    <mergeCell ref="R226:Y226"/>
    <mergeCell ref="Q8:R8"/>
    <mergeCell ref="I8:J8"/>
    <mergeCell ref="K8:L8"/>
    <mergeCell ref="M8:N8"/>
    <mergeCell ref="O8:P8"/>
    <mergeCell ref="A7:AJ7"/>
    <mergeCell ref="A2:AJ2"/>
    <mergeCell ref="A3:AJ3"/>
    <mergeCell ref="A4:AJ4"/>
    <mergeCell ref="A5:AJ5"/>
  </mergeCells>
  <hyperlinks>
    <hyperlink ref="B119" r:id="rId1" display="https://www.americanas.com.br/produto/8033553?DCSext.recom=RR_item_page.rr1-ClickCP&amp;nm_origem=rec_item_page.rr1-ClickCP&amp;nm_ranking_rec=4"/>
  </hyperlinks>
  <pageMargins left="0.25" right="0.25" top="0.75" bottom="0.75" header="0.3" footer="0.3"/>
  <pageSetup paperSize="9" scale="42" fitToHeight="0" orientation="landscape"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Plan2</vt:lpstr>
      <vt:lpstr>Cotação</vt:lpstr>
      <vt:lpstr>qtdes</vt:lpstr>
      <vt:lpstr>Quantitativo</vt:lpstr>
      <vt:lpstr>LOTES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Benta de Fátima Furtado</dc:creator>
  <cp:lastModifiedBy>Rafaela Ferreira</cp:lastModifiedBy>
  <cp:lastPrinted>2022-02-14T18:40:57Z</cp:lastPrinted>
  <dcterms:created xsi:type="dcterms:W3CDTF">2017-01-23T20:15:18Z</dcterms:created>
  <dcterms:modified xsi:type="dcterms:W3CDTF">2022-02-22T21:09:57Z</dcterms:modified>
</cp:coreProperties>
</file>