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510" windowWidth="9720" windowHeight="7065" activeTab="0"/>
  </bookViews>
  <sheets>
    <sheet name="Orçamento" sheetId="1" r:id="rId1"/>
    <sheet name="Cronograma" sheetId="2" r:id="rId2"/>
    <sheet name="Composição" sheetId="3" r:id="rId3"/>
  </sheets>
  <definedNames>
    <definedName name="_xlnm.Print_Titles" localSheetId="0">'Orçamento'!$1:$7</definedName>
  </definedNames>
  <calcPr fullCalcOnLoad="1" fullPrecision="0"/>
</workbook>
</file>

<file path=xl/sharedStrings.xml><?xml version="1.0" encoding="utf-8"?>
<sst xmlns="http://schemas.openxmlformats.org/spreadsheetml/2006/main" count="200" uniqueCount="128">
  <si>
    <t>PLANILHA ORÇAMENTÁRIA</t>
  </si>
  <si>
    <t>ÁREA:</t>
  </si>
  <si>
    <t>OBRA:</t>
  </si>
  <si>
    <t>LOCAL:</t>
  </si>
  <si>
    <t>MUNICÍPIO</t>
  </si>
  <si>
    <t>ITEM</t>
  </si>
  <si>
    <t>DISCRIMINAÇÃO</t>
  </si>
  <si>
    <t>QUANT.</t>
  </si>
  <si>
    <t>UNID.</t>
  </si>
  <si>
    <t>PREÇO</t>
  </si>
  <si>
    <t>UNITÁRIO</t>
  </si>
  <si>
    <t>São Joaquim</t>
  </si>
  <si>
    <t>BDI</t>
  </si>
  <si>
    <t>COM BDI</t>
  </si>
  <si>
    <t>PREÇO TOTAL</t>
  </si>
  <si>
    <t>1.0</t>
  </si>
  <si>
    <t>P R E F E I T U R A     M U N I C I P A L     D E     S Ã O    J O A Q U I M</t>
  </si>
  <si>
    <t>PRAÇA JOÃO RIBEIRO, 01 - CENTRO</t>
  </si>
  <si>
    <t xml:space="preserve">  CNPJ 82 561 093 /0001-98</t>
  </si>
  <si>
    <t xml:space="preserve">                    C R O N O G R A M A    F Í S I C O - F I N A N C E I R O</t>
  </si>
  <si>
    <t>INTERESSADO</t>
  </si>
  <si>
    <t>PREFEITURA MUNICIPAL DE SÃO JOAQUIM</t>
  </si>
  <si>
    <t>LOCAL</t>
  </si>
  <si>
    <t xml:space="preserve">DATA </t>
  </si>
  <si>
    <t>M Ê S</t>
  </si>
  <si>
    <t>SERVIÇOS</t>
  </si>
  <si>
    <t>PESO</t>
  </si>
  <si>
    <t>VALOR</t>
  </si>
  <si>
    <t>%</t>
  </si>
  <si>
    <t>R$</t>
  </si>
  <si>
    <t>1.1</t>
  </si>
  <si>
    <t>1.2</t>
  </si>
  <si>
    <t>1.3</t>
  </si>
  <si>
    <t>1.4</t>
  </si>
  <si>
    <t>1.6</t>
  </si>
  <si>
    <t>____________________________________</t>
  </si>
  <si>
    <t>_________________________________</t>
  </si>
  <si>
    <t xml:space="preserve">TOTAL GERAL  </t>
  </si>
  <si>
    <t>1.5</t>
  </si>
  <si>
    <t>m</t>
  </si>
  <si>
    <t>INSTALAÇÃO PROVISÓRIAS</t>
  </si>
  <si>
    <t>1.1.1</t>
  </si>
  <si>
    <t>Placa de obra em chapa galvanizada</t>
  </si>
  <si>
    <t>1.1.2</t>
  </si>
  <si>
    <t>Locação convencional de obra, através de gabarito de tábuas corridas pontaletadas, com reaproveitamento de 3 vezes</t>
  </si>
  <si>
    <t>subtotal</t>
  </si>
  <si>
    <t>1.2.1</t>
  </si>
  <si>
    <t>1.2.2</t>
  </si>
  <si>
    <t>1.3.1</t>
  </si>
  <si>
    <t>1.4.1</t>
  </si>
  <si>
    <t>1.5.1</t>
  </si>
  <si>
    <t>1.5.2</t>
  </si>
  <si>
    <t>1.5.3</t>
  </si>
  <si>
    <t>1.6.1</t>
  </si>
  <si>
    <t>Pesquisa de Mercado</t>
  </si>
  <si>
    <t xml:space="preserve">TOTAL AMPLIAÇÃO </t>
  </si>
  <si>
    <t>Composição</t>
  </si>
  <si>
    <t>m²</t>
  </si>
  <si>
    <t>m³</t>
  </si>
  <si>
    <t>CONCRETO FCK=25MPA, PREPARO COM BETONEIRA, SEM LANCAMENTO</t>
  </si>
  <si>
    <t>ARMADOR COM ENCARGOS COMPLEMENTARES</t>
  </si>
  <si>
    <t>FORMA TABUAS MADEIRA 3A P/ PECAS CONCRETO ARM, REAPR 2X, INCL MONTAGEM E DESMONTAGEM.</t>
  </si>
  <si>
    <t>CARPINTEIRO DE FORMAS COM ENCARGOS COMPLEMENTARES</t>
  </si>
  <si>
    <t>OPERADOR DE MÁQUINAS E EQUIPAMENTOS COM ENCARGOS COMPLEMENTARES</t>
  </si>
  <si>
    <t>PEDREIRO COM ENCARGOS COMPLEMENTARES</t>
  </si>
  <si>
    <t>SERVENTE COM ENCARGOS COMPLEMENTARES</t>
  </si>
  <si>
    <t>BETONEIRA CAPACIDADE NOMINAL DE 400 L, CAPACIDADE DE MISTURA 310 L, MOTOR ELÉTRICO TRIFÁSICO POTÊNCIA DE 2 HP, SEM CARREGADOR - CHP DIURNO. AF_10/2014</t>
  </si>
  <si>
    <t>ACO CA-50, 10,0 MM, VERGALHAO</t>
  </si>
  <si>
    <t>ACO CA-60, 4,2 MM, VERGALHAO</t>
  </si>
  <si>
    <t>ARAME RECOZIDO 18 BWG, 1,25 MM (0,01 KG/M)</t>
  </si>
  <si>
    <t>001</t>
  </si>
  <si>
    <t>SINAPI-I</t>
  </si>
  <si>
    <t xml:space="preserve">M3    </t>
  </si>
  <si>
    <t>SINAPI</t>
  </si>
  <si>
    <t>88309</t>
  </si>
  <si>
    <t>H</t>
  </si>
  <si>
    <t>88316</t>
  </si>
  <si>
    <t>90284</t>
  </si>
  <si>
    <t>88245</t>
  </si>
  <si>
    <t>1346</t>
  </si>
  <si>
    <t>88262</t>
  </si>
  <si>
    <t>88297</t>
  </si>
  <si>
    <t>88830</t>
  </si>
  <si>
    <t>43059</t>
  </si>
  <si>
    <t>M2</t>
  </si>
  <si>
    <t>Concreto armado 25MPA, incluindo formas, aço(corte e dobragem), espalhamento e adensamento e desforma</t>
  </si>
  <si>
    <t>43132</t>
  </si>
  <si>
    <t>KG</t>
  </si>
  <si>
    <t>CHP</t>
  </si>
  <si>
    <t>Administração 2021/2024</t>
  </si>
  <si>
    <t>43058</t>
  </si>
  <si>
    <t xml:space="preserve">   </t>
  </si>
  <si>
    <t>002</t>
  </si>
  <si>
    <t>Parede de Madeira em Eucalipto incluindo estrutura, material e mão de obra</t>
  </si>
  <si>
    <t>43614</t>
  </si>
  <si>
    <t xml:space="preserve">M    </t>
  </si>
  <si>
    <t>TABUA NAO APARELHADA *2,5 X 15* CM, EM MACARANDUBA, ANGELIM OU EQUIVALENTE DA  
REGIAO - BRUTA</t>
  </si>
  <si>
    <t>4430</t>
  </si>
  <si>
    <t>CAIBRO NAO APARELHADO *5 X 6* CM, EM MACARANDUBA, ANGELIM OU EQUIVALENTE DA M 12,25
REGIAO - BRUTA</t>
  </si>
  <si>
    <t>40304</t>
  </si>
  <si>
    <t>PREGO DE ACO POLIDO COM CABECA DUPLA 17 X 27 (2 1/2 X 11)</t>
  </si>
  <si>
    <t>Diego Mesquita Ribeiro</t>
  </si>
  <si>
    <t>Eng° Resp. - CREA-SC 172393-2</t>
  </si>
  <si>
    <t>003</t>
  </si>
  <si>
    <t>Unid.</t>
  </si>
  <si>
    <t>1.4.2</t>
  </si>
  <si>
    <t>200,55m²</t>
  </si>
  <si>
    <t>Locação de container, 2,30X6,00mt, sem divisórias e sem sanitário</t>
  </si>
  <si>
    <t>mês</t>
  </si>
  <si>
    <t>CONSTRUÇÃO</t>
  </si>
  <si>
    <t>RÓTULA</t>
  </si>
  <si>
    <t>Lastro de concreto magro, para base de nivelamento e assentamento dos blocos (seção do lastro: 70x7cm)</t>
  </si>
  <si>
    <t>Blocos de concreto pré-fabricado, vazado e dentado,
formando floreiras, dimensão 64x54x25 cm cada peça, cor cinza (natural). Incluso rejuntamento interno</t>
  </si>
  <si>
    <t>CANTEIRO 1</t>
  </si>
  <si>
    <t>Lastro de concreto magro, para base de nivelamento e assentamento dos blocos (seção do lastro: 40x7cm)</t>
  </si>
  <si>
    <t>Blocos de concreto pré-fabricado, vazado e dentado,
formando floreiras, dimensão 38,5X38,5X25 cm cada peça, cor cinza (natural). Incluso rejuntamento interno</t>
  </si>
  <si>
    <t>CANTEIRO 2</t>
  </si>
  <si>
    <t>PAISAGISMO</t>
  </si>
  <si>
    <t>Plantio de Forração - Lantana Amarela</t>
  </si>
  <si>
    <t>Plantio de Forração - Trapoeraba roxa</t>
  </si>
  <si>
    <t>Terra Vegetal</t>
  </si>
  <si>
    <t>SERVIÇOS FINAIS</t>
  </si>
  <si>
    <t>Limpeza final da obra</t>
  </si>
  <si>
    <t>1.1.3</t>
  </si>
  <si>
    <t>1.3.2</t>
  </si>
  <si>
    <t xml:space="preserve">ROTULAS COM BLOCOS DE CONCRETO VAZADOS E PAISAGISMO
CENTRO DE SÃO JOAQUIM - SÃO JOAQUIM - SC
</t>
  </si>
  <si>
    <t>SINAPI 07/2023</t>
  </si>
  <si>
    <t>São Joaquim, 21 de Agosto de 2023.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</si>
</sst>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;[Red]0.00"/>
    <numFmt numFmtId="180" formatCode="#,##0.00_ ;\-#,##0.00\ 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#,##0.00000"/>
    <numFmt numFmtId="186" formatCode="[$-416]dddd\,\ d&quot; de &quot;mmmm&quot; de &quot;yyyy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4"/>
      <name val="GoudyHandtooled BT"/>
      <family val="0"/>
    </font>
    <font>
      <sz val="12"/>
      <name val="Arial"/>
      <family val="2"/>
    </font>
    <font>
      <b/>
      <i/>
      <sz val="9"/>
      <color indexed="17"/>
      <name val="Arial"/>
      <family val="2"/>
    </font>
    <font>
      <b/>
      <i/>
      <sz val="12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</font>
    <font>
      <sz val="10"/>
      <color theme="1" tint="0.04998999834060669"/>
      <name val="Arial"/>
      <family val="2"/>
    </font>
    <font>
      <b/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171" fontId="0" fillId="0" borderId="0" xfId="63" applyFont="1" applyAlignment="1">
      <alignment vertical="center"/>
    </xf>
    <xf numFmtId="2" fontId="0" fillId="0" borderId="0" xfId="63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7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1" fontId="0" fillId="0" borderId="0" xfId="63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center" vertical="center"/>
    </xf>
    <xf numFmtId="0" fontId="11" fillId="0" borderId="18" xfId="49" applyFont="1" applyBorder="1">
      <alignment/>
      <protection/>
    </xf>
    <xf numFmtId="0" fontId="11" fillId="0" borderId="0" xfId="49" applyFont="1" applyBorder="1">
      <alignment/>
      <protection/>
    </xf>
    <xf numFmtId="0" fontId="11" fillId="0" borderId="0" xfId="49" applyFont="1" applyBorder="1" applyAlignment="1">
      <alignment horizontal="center"/>
      <protection/>
    </xf>
    <xf numFmtId="39" fontId="11" fillId="0" borderId="0" xfId="47" applyNumberFormat="1" applyFont="1" applyBorder="1" applyAlignment="1">
      <alignment/>
    </xf>
    <xf numFmtId="9" fontId="11" fillId="0" borderId="0" xfId="52" applyFont="1" applyBorder="1" applyAlignment="1">
      <alignment horizontal="center"/>
    </xf>
    <xf numFmtId="0" fontId="11" fillId="0" borderId="19" xfId="49" applyFont="1" applyBorder="1">
      <alignment/>
      <protection/>
    </xf>
    <xf numFmtId="0" fontId="11" fillId="0" borderId="20" xfId="49" applyFont="1" applyBorder="1">
      <alignment/>
      <protection/>
    </xf>
    <xf numFmtId="0" fontId="11" fillId="0" borderId="21" xfId="49" applyFont="1" applyBorder="1" applyAlignment="1">
      <alignment horizontal="center"/>
      <protection/>
    </xf>
    <xf numFmtId="0" fontId="11" fillId="0" borderId="20" xfId="49" applyFont="1" applyBorder="1" applyAlignment="1">
      <alignment horizontal="center"/>
      <protection/>
    </xf>
    <xf numFmtId="0" fontId="11" fillId="0" borderId="22" xfId="49" applyFont="1" applyBorder="1">
      <alignment/>
      <protection/>
    </xf>
    <xf numFmtId="0" fontId="11" fillId="0" borderId="23" xfId="49" applyFont="1" applyBorder="1">
      <alignment/>
      <protection/>
    </xf>
    <xf numFmtId="0" fontId="11" fillId="0" borderId="24" xfId="49" applyFont="1" applyBorder="1" applyAlignment="1">
      <alignment horizontal="center"/>
      <protection/>
    </xf>
    <xf numFmtId="0" fontId="11" fillId="0" borderId="23" xfId="49" applyFont="1" applyBorder="1" applyAlignment="1">
      <alignment horizontal="center"/>
      <protection/>
    </xf>
    <xf numFmtId="0" fontId="11" fillId="0" borderId="17" xfId="49" applyFont="1" applyBorder="1" applyAlignment="1">
      <alignment horizontal="center"/>
      <protection/>
    </xf>
    <xf numFmtId="39" fontId="11" fillId="0" borderId="17" xfId="47" applyNumberFormat="1" applyFont="1" applyBorder="1" applyAlignment="1">
      <alignment horizontal="center"/>
    </xf>
    <xf numFmtId="9" fontId="11" fillId="0" borderId="17" xfId="52" applyFont="1" applyBorder="1" applyAlignment="1">
      <alignment horizontal="center"/>
    </xf>
    <xf numFmtId="39" fontId="11" fillId="0" borderId="17" xfId="49" applyNumberFormat="1" applyFont="1" applyBorder="1" applyAlignment="1">
      <alignment horizontal="center"/>
      <protection/>
    </xf>
    <xf numFmtId="0" fontId="12" fillId="0" borderId="20" xfId="49" applyFont="1" applyBorder="1">
      <alignment/>
      <protection/>
    </xf>
    <xf numFmtId="39" fontId="11" fillId="0" borderId="21" xfId="49" applyNumberFormat="1" applyFont="1" applyBorder="1">
      <alignment/>
      <protection/>
    </xf>
    <xf numFmtId="0" fontId="11" fillId="0" borderId="25" xfId="49" applyNumberFormat="1" applyFont="1" applyBorder="1" applyAlignment="1">
      <alignment horizontal="center"/>
      <protection/>
    </xf>
    <xf numFmtId="2" fontId="11" fillId="0" borderId="11" xfId="49" applyNumberFormat="1" applyFont="1" applyBorder="1">
      <alignment/>
      <protection/>
    </xf>
    <xf numFmtId="4" fontId="11" fillId="0" borderId="10" xfId="49" applyNumberFormat="1" applyFont="1" applyBorder="1">
      <alignment/>
      <protection/>
    </xf>
    <xf numFmtId="9" fontId="13" fillId="0" borderId="10" xfId="52" applyFont="1" applyBorder="1" applyAlignment="1">
      <alignment horizontal="center"/>
    </xf>
    <xf numFmtId="39" fontId="11" fillId="0" borderId="10" xfId="47" applyNumberFormat="1" applyFont="1" applyBorder="1" applyAlignment="1">
      <alignment/>
    </xf>
    <xf numFmtId="2" fontId="11" fillId="0" borderId="10" xfId="49" applyNumberFormat="1" applyFont="1" applyBorder="1">
      <alignment/>
      <protection/>
    </xf>
    <xf numFmtId="0" fontId="11" fillId="0" borderId="10" xfId="49" applyFont="1" applyBorder="1">
      <alignment/>
      <protection/>
    </xf>
    <xf numFmtId="0" fontId="11" fillId="0" borderId="25" xfId="49" applyFont="1" applyBorder="1">
      <alignment/>
      <protection/>
    </xf>
    <xf numFmtId="4" fontId="11" fillId="0" borderId="10" xfId="49" applyNumberFormat="1" applyFont="1" applyBorder="1" applyAlignment="1">
      <alignment horizontal="right"/>
      <protection/>
    </xf>
    <xf numFmtId="2" fontId="14" fillId="0" borderId="10" xfId="52" applyNumberFormat="1" applyFont="1" applyBorder="1" applyAlignment="1">
      <alignment horizontal="center"/>
    </xf>
    <xf numFmtId="0" fontId="11" fillId="0" borderId="26" xfId="49" applyFont="1" applyBorder="1">
      <alignment/>
      <protection/>
    </xf>
    <xf numFmtId="0" fontId="11" fillId="0" borderId="27" xfId="49" applyFont="1" applyBorder="1">
      <alignment/>
      <protection/>
    </xf>
    <xf numFmtId="2" fontId="11" fillId="0" borderId="27" xfId="49" applyNumberFormat="1" applyFont="1" applyBorder="1">
      <alignment/>
      <protection/>
    </xf>
    <xf numFmtId="4" fontId="11" fillId="0" borderId="27" xfId="49" applyNumberFormat="1" applyFont="1" applyBorder="1" applyAlignment="1">
      <alignment horizontal="right"/>
      <protection/>
    </xf>
    <xf numFmtId="2" fontId="14" fillId="0" borderId="28" xfId="49" applyNumberFormat="1" applyFont="1" applyBorder="1" applyAlignment="1">
      <alignment horizontal="center"/>
      <protection/>
    </xf>
    <xf numFmtId="39" fontId="11" fillId="0" borderId="27" xfId="47" applyNumberFormat="1" applyFont="1" applyBorder="1" applyAlignment="1">
      <alignment/>
    </xf>
    <xf numFmtId="0" fontId="11" fillId="0" borderId="0" xfId="49" applyFont="1">
      <alignment/>
      <protection/>
    </xf>
    <xf numFmtId="0" fontId="11" fillId="0" borderId="0" xfId="49" applyFont="1" applyAlignment="1">
      <alignment horizontal="center"/>
      <protection/>
    </xf>
    <xf numFmtId="39" fontId="11" fillId="0" borderId="0" xfId="47" applyNumberFormat="1" applyFont="1" applyAlignment="1">
      <alignment/>
    </xf>
    <xf numFmtId="9" fontId="11" fillId="0" borderId="0" xfId="52" applyFont="1" applyAlignment="1">
      <alignment horizontal="center"/>
    </xf>
    <xf numFmtId="39" fontId="11" fillId="0" borderId="0" xfId="49" applyNumberFormat="1" applyFont="1">
      <alignment/>
      <protection/>
    </xf>
    <xf numFmtId="4" fontId="1" fillId="0" borderId="0" xfId="0" applyNumberFormat="1" applyFont="1" applyBorder="1" applyAlignment="1">
      <alignment horizontal="right" vertical="center"/>
    </xf>
    <xf numFmtId="39" fontId="11" fillId="0" borderId="0" xfId="49" applyNumberFormat="1" applyFont="1" applyBorder="1" applyAlignment="1">
      <alignment/>
      <protection/>
    </xf>
    <xf numFmtId="49" fontId="12" fillId="0" borderId="11" xfId="49" applyNumberFormat="1" applyFont="1" applyBorder="1" applyAlignment="1">
      <alignment wrapText="1"/>
      <protection/>
    </xf>
    <xf numFmtId="0" fontId="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39" fontId="11" fillId="0" borderId="0" xfId="49" applyNumberFormat="1" applyFont="1" applyAlignment="1">
      <alignment horizontal="center"/>
      <protection/>
    </xf>
    <xf numFmtId="39" fontId="0" fillId="0" borderId="0" xfId="49" applyNumberFormat="1" applyFont="1" applyAlignment="1">
      <alignment horizontal="center"/>
      <protection/>
    </xf>
    <xf numFmtId="2" fontId="11" fillId="0" borderId="0" xfId="49" applyNumberFormat="1" applyFont="1" applyBorder="1">
      <alignment/>
      <protection/>
    </xf>
    <xf numFmtId="4" fontId="11" fillId="0" borderId="0" xfId="49" applyNumberFormat="1" applyFont="1" applyBorder="1" applyAlignment="1">
      <alignment horizontal="right"/>
      <protection/>
    </xf>
    <xf numFmtId="2" fontId="14" fillId="0" borderId="0" xfId="49" applyNumberFormat="1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/>
    </xf>
    <xf numFmtId="4" fontId="60" fillId="0" borderId="10" xfId="63" applyNumberFormat="1" applyFont="1" applyBorder="1" applyAlignment="1">
      <alignment horizontal="right" vertical="center"/>
    </xf>
    <xf numFmtId="4" fontId="0" fillId="0" borderId="10" xfId="63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61" fillId="0" borderId="2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11" fillId="0" borderId="18" xfId="49" applyFont="1" applyBorder="1" applyAlignment="1">
      <alignment/>
      <protection/>
    </xf>
    <xf numFmtId="0" fontId="11" fillId="0" borderId="0" xfId="49" applyFont="1" applyBorder="1" applyAlignment="1">
      <alignment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10" xfId="63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" fontId="0" fillId="0" borderId="33" xfId="0" applyNumberFormat="1" applyFont="1" applyBorder="1" applyAlignment="1">
      <alignment horizontal="right" vertical="center"/>
    </xf>
    <xf numFmtId="0" fontId="6" fillId="33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32" xfId="63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39" fontId="11" fillId="0" borderId="37" xfId="49" applyNumberFormat="1" applyFont="1" applyBorder="1">
      <alignment/>
      <protection/>
    </xf>
    <xf numFmtId="39" fontId="11" fillId="0" borderId="32" xfId="47" applyNumberFormat="1" applyFont="1" applyBorder="1" applyAlignment="1">
      <alignment/>
    </xf>
    <xf numFmtId="39" fontId="11" fillId="0" borderId="38" xfId="47" applyNumberFormat="1" applyFont="1" applyBorder="1" applyAlignment="1">
      <alignment/>
    </xf>
    <xf numFmtId="49" fontId="15" fillId="34" borderId="39" xfId="0" applyNumberFormat="1" applyFont="1" applyFill="1" applyBorder="1" applyAlignment="1" applyProtection="1">
      <alignment horizontal="center" wrapText="1"/>
      <protection locked="0"/>
    </xf>
    <xf numFmtId="49" fontId="15" fillId="34" borderId="40" xfId="0" applyNumberFormat="1" applyFont="1" applyFill="1" applyBorder="1" applyAlignment="1" applyProtection="1">
      <alignment horizontal="center" wrapText="1"/>
      <protection locked="0"/>
    </xf>
    <xf numFmtId="49" fontId="15" fillId="34" borderId="40" xfId="0" applyNumberFormat="1" applyFont="1" applyFill="1" applyBorder="1" applyAlignment="1" applyProtection="1">
      <alignment wrapText="1"/>
      <protection locked="0"/>
    </xf>
    <xf numFmtId="0" fontId="15" fillId="35" borderId="40" xfId="0" applyFont="1" applyFill="1" applyBorder="1" applyAlignment="1">
      <alignment/>
    </xf>
    <xf numFmtId="4" fontId="15" fillId="35" borderId="40" xfId="0" applyNumberFormat="1" applyFont="1" applyFill="1" applyBorder="1" applyAlignment="1">
      <alignment horizontal="center"/>
    </xf>
    <xf numFmtId="4" fontId="15" fillId="35" borderId="41" xfId="0" applyNumberFormat="1" applyFont="1" applyFill="1" applyBorder="1" applyAlignment="1">
      <alignment horizontal="center"/>
    </xf>
    <xf numFmtId="0" fontId="12" fillId="0" borderId="25" xfId="49" applyNumberFormat="1" applyFont="1" applyBorder="1" applyAlignment="1">
      <alignment horizontal="center"/>
      <protection/>
    </xf>
    <xf numFmtId="49" fontId="12" fillId="0" borderId="13" xfId="49" applyNumberFormat="1" applyFont="1" applyBorder="1">
      <alignment/>
      <protection/>
    </xf>
    <xf numFmtId="0" fontId="12" fillId="0" borderId="10" xfId="49" applyFont="1" applyBorder="1">
      <alignment/>
      <protection/>
    </xf>
    <xf numFmtId="0" fontId="10" fillId="33" borderId="42" xfId="0" applyFont="1" applyFill="1" applyBorder="1" applyAlignment="1">
      <alignment horizontal="center" vertical="center"/>
    </xf>
    <xf numFmtId="171" fontId="63" fillId="0" borderId="17" xfId="63" applyFont="1" applyBorder="1" applyAlignment="1">
      <alignment horizontal="left" vertical="center"/>
    </xf>
    <xf numFmtId="2" fontId="60" fillId="36" borderId="10" xfId="63" applyNumberFormat="1" applyFont="1" applyFill="1" applyBorder="1" applyAlignment="1">
      <alignment horizontal="right" vertical="center"/>
    </xf>
    <xf numFmtId="2" fontId="0" fillId="36" borderId="10" xfId="63" applyNumberFormat="1" applyFont="1" applyFill="1" applyBorder="1" applyAlignment="1">
      <alignment horizontal="right" vertical="center"/>
    </xf>
    <xf numFmtId="49" fontId="64" fillId="34" borderId="43" xfId="0" applyNumberFormat="1" applyFont="1" applyFill="1" applyBorder="1" applyAlignment="1" applyProtection="1">
      <alignment horizontal="center" wrapText="1"/>
      <protection locked="0"/>
    </xf>
    <xf numFmtId="49" fontId="64" fillId="34" borderId="44" xfId="0" applyNumberFormat="1" applyFont="1" applyFill="1" applyBorder="1" applyAlignment="1" applyProtection="1">
      <alignment horizontal="center" wrapText="1"/>
      <protection locked="0"/>
    </xf>
    <xf numFmtId="0" fontId="64" fillId="0" borderId="45" xfId="0" applyFont="1" applyBorder="1" applyAlignment="1">
      <alignment horizontal="left" vertical="center" wrapText="1"/>
    </xf>
    <xf numFmtId="0" fontId="64" fillId="0" borderId="44" xfId="0" applyFont="1" applyBorder="1" applyAlignment="1">
      <alignment horizontal="center" wrapText="1"/>
    </xf>
    <xf numFmtId="0" fontId="64" fillId="34" borderId="44" xfId="0" applyFont="1" applyFill="1" applyBorder="1" applyAlignment="1" applyProtection="1">
      <alignment horizontal="center" wrapText="1"/>
      <protection locked="0"/>
    </xf>
    <xf numFmtId="4" fontId="64" fillId="0" borderId="44" xfId="0" applyNumberFormat="1" applyFont="1" applyBorder="1" applyAlignment="1">
      <alignment horizontal="center" wrapText="1"/>
    </xf>
    <xf numFmtId="4" fontId="64" fillId="0" borderId="46" xfId="0" applyNumberFormat="1" applyFont="1" applyBorder="1" applyAlignment="1">
      <alignment horizontal="center" wrapText="1"/>
    </xf>
    <xf numFmtId="49" fontId="64" fillId="34" borderId="47" xfId="0" applyNumberFormat="1" applyFont="1" applyFill="1" applyBorder="1" applyAlignment="1" applyProtection="1">
      <alignment horizontal="center" wrapText="1"/>
      <protection locked="0"/>
    </xf>
    <xf numFmtId="49" fontId="64" fillId="34" borderId="48" xfId="0" applyNumberFormat="1" applyFont="1" applyFill="1" applyBorder="1" applyAlignment="1" applyProtection="1">
      <alignment horizontal="center" wrapText="1"/>
      <protection locked="0"/>
    </xf>
    <xf numFmtId="0" fontId="64" fillId="0" borderId="48" xfId="0" applyFont="1" applyBorder="1" applyAlignment="1">
      <alignment horizontal="center" wrapText="1"/>
    </xf>
    <xf numFmtId="0" fontId="64" fillId="34" borderId="48" xfId="0" applyFont="1" applyFill="1" applyBorder="1" applyAlignment="1" applyProtection="1">
      <alignment horizontal="center" wrapText="1"/>
      <protection locked="0"/>
    </xf>
    <xf numFmtId="4" fontId="64" fillId="0" borderId="48" xfId="0" applyNumberFormat="1" applyFont="1" applyBorder="1" applyAlignment="1">
      <alignment horizontal="center" wrapText="1"/>
    </xf>
    <xf numFmtId="49" fontId="64" fillId="34" borderId="49" xfId="0" applyNumberFormat="1" applyFont="1" applyFill="1" applyBorder="1" applyAlignment="1" applyProtection="1">
      <alignment horizontal="center" wrapText="1"/>
      <protection locked="0"/>
    </xf>
    <xf numFmtId="49" fontId="64" fillId="34" borderId="50" xfId="0" applyNumberFormat="1" applyFont="1" applyFill="1" applyBorder="1" applyAlignment="1" applyProtection="1">
      <alignment horizontal="center" wrapText="1"/>
      <protection locked="0"/>
    </xf>
    <xf numFmtId="0" fontId="64" fillId="0" borderId="50" xfId="0" applyFont="1" applyBorder="1" applyAlignment="1">
      <alignment horizontal="center" wrapText="1"/>
    </xf>
    <xf numFmtId="0" fontId="64" fillId="34" borderId="50" xfId="0" applyFont="1" applyFill="1" applyBorder="1" applyAlignment="1" applyProtection="1">
      <alignment horizontal="center" wrapText="1"/>
      <protection locked="0"/>
    </xf>
    <xf numFmtId="4" fontId="64" fillId="0" borderId="50" xfId="0" applyNumberFormat="1" applyFont="1" applyBorder="1" applyAlignment="1">
      <alignment horizontal="center" wrapText="1"/>
    </xf>
    <xf numFmtId="0" fontId="11" fillId="0" borderId="33" xfId="49" applyFont="1" applyBorder="1" applyAlignment="1">
      <alignment/>
      <protection/>
    </xf>
    <xf numFmtId="171" fontId="0" fillId="0" borderId="0" xfId="63" applyFont="1" applyBorder="1" applyAlignment="1">
      <alignment vertical="center"/>
    </xf>
    <xf numFmtId="49" fontId="65" fillId="0" borderId="10" xfId="63" applyNumberFormat="1" applyFont="1" applyFill="1" applyBorder="1" applyAlignment="1">
      <alignment horizontal="center" vertical="center"/>
    </xf>
    <xf numFmtId="0" fontId="0" fillId="0" borderId="51" xfId="49" applyBorder="1" applyAlignment="1">
      <alignment horizontal="left" vertical="top" wrapText="1"/>
      <protection/>
    </xf>
    <xf numFmtId="171" fontId="0" fillId="0" borderId="10" xfId="63" applyFont="1" applyBorder="1" applyAlignment="1">
      <alignment horizontal="center" vertical="center"/>
    </xf>
    <xf numFmtId="4" fontId="0" fillId="0" borderId="10" xfId="63" applyNumberFormat="1" applyFont="1" applyBorder="1" applyAlignment="1">
      <alignment horizontal="right" vertical="center"/>
    </xf>
    <xf numFmtId="4" fontId="0" fillId="0" borderId="10" xfId="63" applyNumberFormat="1" applyFont="1" applyBorder="1" applyAlignment="1">
      <alignment horizontal="center" vertical="center"/>
    </xf>
    <xf numFmtId="4" fontId="0" fillId="0" borderId="32" xfId="63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right"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/>
    </xf>
    <xf numFmtId="4" fontId="1" fillId="37" borderId="32" xfId="63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1" fillId="0" borderId="55" xfId="63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56" xfId="0" applyFont="1" applyBorder="1" applyAlignment="1">
      <alignment horizontal="righ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1" fillId="0" borderId="52" xfId="63" applyNumberFormat="1" applyFont="1" applyBorder="1" applyAlignment="1">
      <alignment horizontal="right" vertical="center"/>
    </xf>
    <xf numFmtId="4" fontId="1" fillId="0" borderId="53" xfId="63" applyNumberFormat="1" applyFont="1" applyBorder="1" applyAlignment="1">
      <alignment horizontal="right" vertical="center"/>
    </xf>
    <xf numFmtId="4" fontId="1" fillId="0" borderId="56" xfId="63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" fontId="1" fillId="0" borderId="55" xfId="0" applyNumberFormat="1" applyFont="1" applyBorder="1" applyAlignment="1">
      <alignment horizontal="right" vertical="center"/>
    </xf>
    <xf numFmtId="4" fontId="1" fillId="0" borderId="53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0" fontId="1" fillId="37" borderId="13" xfId="0" applyFont="1" applyFill="1" applyBorder="1" applyAlignment="1">
      <alignment horizontal="right" vertical="center"/>
    </xf>
    <xf numFmtId="0" fontId="1" fillId="37" borderId="31" xfId="0" applyFont="1" applyFill="1" applyBorder="1" applyAlignment="1">
      <alignment horizontal="right" vertical="center"/>
    </xf>
    <xf numFmtId="0" fontId="1" fillId="37" borderId="14" xfId="0" applyFont="1" applyFill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4" xfId="0" applyFont="1" applyBorder="1" applyAlignment="1">
      <alignment horizontal="center" vertical="center"/>
    </xf>
    <xf numFmtId="4" fontId="9" fillId="0" borderId="18" xfId="49" applyNumberFormat="1" applyFont="1" applyFill="1" applyBorder="1" applyAlignment="1">
      <alignment horizontal="center"/>
      <protection/>
    </xf>
    <xf numFmtId="4" fontId="9" fillId="0" borderId="0" xfId="49" applyNumberFormat="1" applyFont="1" applyFill="1" applyBorder="1" applyAlignment="1">
      <alignment horizontal="center"/>
      <protection/>
    </xf>
    <xf numFmtId="4" fontId="9" fillId="0" borderId="33" xfId="49" applyNumberFormat="1" applyFont="1" applyFill="1" applyBorder="1" applyAlignment="1">
      <alignment horizontal="center"/>
      <protection/>
    </xf>
    <xf numFmtId="0" fontId="10" fillId="0" borderId="19" xfId="49" applyFont="1" applyBorder="1" applyAlignment="1">
      <alignment horizontal="left"/>
      <protection/>
    </xf>
    <xf numFmtId="0" fontId="10" fillId="0" borderId="21" xfId="49" applyFont="1" applyBorder="1" applyAlignment="1">
      <alignment horizontal="left"/>
      <protection/>
    </xf>
    <xf numFmtId="0" fontId="10" fillId="0" borderId="37" xfId="49" applyFont="1" applyBorder="1" applyAlignment="1">
      <alignment horizontal="left"/>
      <protection/>
    </xf>
    <xf numFmtId="0" fontId="10" fillId="0" borderId="55" xfId="49" applyFont="1" applyBorder="1" applyAlignment="1">
      <alignment horizontal="left"/>
      <protection/>
    </xf>
    <xf numFmtId="0" fontId="10" fillId="0" borderId="53" xfId="49" applyFont="1" applyBorder="1" applyAlignment="1">
      <alignment horizontal="left"/>
      <protection/>
    </xf>
    <xf numFmtId="0" fontId="10" fillId="0" borderId="56" xfId="49" applyFont="1" applyBorder="1" applyAlignment="1">
      <alignment horizontal="left"/>
      <protection/>
    </xf>
    <xf numFmtId="0" fontId="5" fillId="0" borderId="19" xfId="49" applyFont="1" applyFill="1" applyBorder="1" applyAlignment="1">
      <alignment horizontal="center"/>
      <protection/>
    </xf>
    <xf numFmtId="0" fontId="5" fillId="0" borderId="21" xfId="49" applyFont="1" applyFill="1" applyBorder="1" applyAlignment="1">
      <alignment horizontal="center"/>
      <protection/>
    </xf>
    <xf numFmtId="0" fontId="5" fillId="0" borderId="37" xfId="49" applyFont="1" applyFill="1" applyBorder="1" applyAlignment="1">
      <alignment horizontal="center"/>
      <protection/>
    </xf>
    <xf numFmtId="0" fontId="6" fillId="0" borderId="18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6" fillId="0" borderId="33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"/>
      <protection/>
    </xf>
    <xf numFmtId="0" fontId="7" fillId="0" borderId="33" xfId="49" applyFont="1" applyBorder="1" applyAlignment="1">
      <alignment horizontal="center"/>
      <protection/>
    </xf>
    <xf numFmtId="0" fontId="8" fillId="0" borderId="18" xfId="49" applyFont="1" applyBorder="1" applyAlignment="1">
      <alignment horizontal="center"/>
      <protection/>
    </xf>
    <xf numFmtId="0" fontId="8" fillId="0" borderId="0" xfId="49" applyFont="1" applyBorder="1" applyAlignment="1">
      <alignment horizontal="center"/>
      <protection/>
    </xf>
    <xf numFmtId="0" fontId="8" fillId="0" borderId="33" xfId="49" applyFont="1" applyBorder="1" applyAlignment="1">
      <alignment horizontal="center"/>
      <protection/>
    </xf>
    <xf numFmtId="17" fontId="10" fillId="0" borderId="55" xfId="49" applyNumberFormat="1" applyFont="1" applyBorder="1" applyAlignment="1">
      <alignment horizontal="center"/>
      <protection/>
    </xf>
    <xf numFmtId="17" fontId="10" fillId="0" borderId="53" xfId="49" applyNumberFormat="1" applyFont="1" applyBorder="1" applyAlignment="1">
      <alignment horizontal="center"/>
      <protection/>
    </xf>
    <xf numFmtId="17" fontId="10" fillId="0" borderId="56" xfId="49" applyNumberFormat="1" applyFont="1" applyBorder="1" applyAlignment="1">
      <alignment horizontal="center"/>
      <protection/>
    </xf>
    <xf numFmtId="39" fontId="0" fillId="0" borderId="0" xfId="49" applyNumberFormat="1" applyFont="1" applyAlignment="1">
      <alignment horizontal="center"/>
      <protection/>
    </xf>
    <xf numFmtId="39" fontId="11" fillId="0" borderId="0" xfId="49" applyNumberFormat="1" applyFont="1" applyAlignment="1">
      <alignment horizontal="center"/>
      <protection/>
    </xf>
    <xf numFmtId="0" fontId="10" fillId="0" borderId="55" xfId="49" applyFont="1" applyBorder="1" applyAlignment="1">
      <alignment horizontal="center"/>
      <protection/>
    </xf>
    <xf numFmtId="0" fontId="10" fillId="0" borderId="56" xfId="49" applyFont="1" applyBorder="1" applyAlignment="1">
      <alignment horizontal="center"/>
      <protection/>
    </xf>
    <xf numFmtId="4" fontId="10" fillId="0" borderId="18" xfId="49" applyNumberFormat="1" applyFont="1" applyFill="1" applyBorder="1" applyAlignment="1">
      <alignment horizontal="center" vertical="center"/>
      <protection/>
    </xf>
    <xf numFmtId="4" fontId="10" fillId="0" borderId="0" xfId="49" applyNumberFormat="1" applyFont="1" applyFill="1" applyBorder="1" applyAlignment="1">
      <alignment horizontal="center" vertical="center"/>
      <protection/>
    </xf>
    <xf numFmtId="4" fontId="10" fillId="0" borderId="33" xfId="49" applyNumberFormat="1" applyFont="1" applyFill="1" applyBorder="1" applyAlignment="1">
      <alignment horizontal="center" vertical="center"/>
      <protection/>
    </xf>
    <xf numFmtId="0" fontId="1" fillId="0" borderId="55" xfId="49" applyNumberFormat="1" applyFont="1" applyBorder="1" applyAlignment="1">
      <alignment horizontal="center" wrapText="1"/>
      <protection/>
    </xf>
    <xf numFmtId="0" fontId="1" fillId="0" borderId="53" xfId="49" applyNumberFormat="1" applyFont="1" applyBorder="1" applyAlignment="1">
      <alignment horizontal="center" wrapText="1"/>
      <protection/>
    </xf>
    <xf numFmtId="0" fontId="1" fillId="0" borderId="56" xfId="49" applyNumberFormat="1" applyFont="1" applyBorder="1" applyAlignment="1">
      <alignment horizontal="center" wrapText="1"/>
      <protection/>
    </xf>
    <xf numFmtId="4" fontId="10" fillId="0" borderId="55" xfId="49" applyNumberFormat="1" applyFont="1" applyBorder="1" applyAlignment="1">
      <alignment horizontal="center"/>
      <protection/>
    </xf>
    <xf numFmtId="4" fontId="10" fillId="0" borderId="53" xfId="49" applyNumberFormat="1" applyFont="1" applyBorder="1" applyAlignment="1">
      <alignment horizontal="center"/>
      <protection/>
    </xf>
    <xf numFmtId="4" fontId="10" fillId="0" borderId="56" xfId="49" applyNumberFormat="1" applyFont="1" applyBorder="1" applyAlignment="1">
      <alignment horizontal="center"/>
      <protection/>
    </xf>
    <xf numFmtId="0" fontId="1" fillId="0" borderId="6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11" fillId="0" borderId="55" xfId="49" applyFont="1" applyBorder="1">
      <alignment/>
      <protection/>
    </xf>
    <xf numFmtId="0" fontId="11" fillId="0" borderId="53" xfId="49" applyFont="1" applyBorder="1">
      <alignment/>
      <protection/>
    </xf>
    <xf numFmtId="0" fontId="10" fillId="0" borderId="53" xfId="49" applyFont="1" applyBorder="1" applyAlignment="1">
      <alignment horizontal="center"/>
      <protection/>
    </xf>
    <xf numFmtId="49" fontId="66" fillId="34" borderId="39" xfId="0" applyNumberFormat="1" applyFont="1" applyFill="1" applyBorder="1" applyAlignment="1" applyProtection="1">
      <alignment horizontal="center" wrapText="1"/>
      <protection locked="0"/>
    </xf>
    <xf numFmtId="49" fontId="66" fillId="34" borderId="40" xfId="0" applyNumberFormat="1" applyFont="1" applyFill="1" applyBorder="1" applyAlignment="1" applyProtection="1">
      <alignment horizontal="center" wrapText="1"/>
      <protection locked="0"/>
    </xf>
    <xf numFmtId="49" fontId="66" fillId="34" borderId="40" xfId="0" applyNumberFormat="1" applyFont="1" applyFill="1" applyBorder="1" applyAlignment="1" applyProtection="1">
      <alignment wrapText="1"/>
      <protection locked="0"/>
    </xf>
    <xf numFmtId="0" fontId="66" fillId="35" borderId="40" xfId="0" applyFont="1" applyFill="1" applyBorder="1" applyAlignment="1">
      <alignment/>
    </xf>
    <xf numFmtId="4" fontId="66" fillId="35" borderId="40" xfId="0" applyNumberFormat="1" applyFont="1" applyFill="1" applyBorder="1" applyAlignment="1">
      <alignment horizontal="center"/>
    </xf>
    <xf numFmtId="4" fontId="66" fillId="35" borderId="41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4" fontId="64" fillId="0" borderId="65" xfId="0" applyNumberFormat="1" applyFont="1" applyBorder="1" applyAlignment="1">
      <alignment horizontal="center" wrapText="1"/>
    </xf>
    <xf numFmtId="49" fontId="64" fillId="38" borderId="48" xfId="0" applyNumberFormat="1" applyFont="1" applyFill="1" applyBorder="1" applyAlignment="1" applyProtection="1">
      <alignment horizontal="center" wrapText="1"/>
      <protection locked="0"/>
    </xf>
    <xf numFmtId="0" fontId="64" fillId="38" borderId="48" xfId="0" applyFont="1" applyFill="1" applyBorder="1" applyAlignment="1" applyProtection="1">
      <alignment horizontal="center" wrapText="1"/>
      <protection locked="0"/>
    </xf>
    <xf numFmtId="49" fontId="64" fillId="38" borderId="47" xfId="0" applyNumberFormat="1" applyFont="1" applyFill="1" applyBorder="1" applyAlignment="1" applyProtection="1">
      <alignment horizontal="center" wrapText="1"/>
      <protection locked="0"/>
    </xf>
    <xf numFmtId="49" fontId="64" fillId="38" borderId="49" xfId="0" applyNumberFormat="1" applyFont="1" applyFill="1" applyBorder="1" applyAlignment="1" applyProtection="1">
      <alignment horizontal="center" wrapText="1"/>
      <protection locked="0"/>
    </xf>
    <xf numFmtId="49" fontId="64" fillId="38" borderId="50" xfId="0" applyNumberFormat="1" applyFont="1" applyFill="1" applyBorder="1" applyAlignment="1" applyProtection="1">
      <alignment horizontal="center" wrapText="1"/>
      <protection locked="0"/>
    </xf>
    <xf numFmtId="0" fontId="64" fillId="38" borderId="50" xfId="0" applyFont="1" applyFill="1" applyBorder="1" applyAlignment="1" applyProtection="1">
      <alignment horizontal="center" wrapText="1"/>
      <protection locked="0"/>
    </xf>
    <xf numFmtId="49" fontId="64" fillId="38" borderId="66" xfId="0" applyNumberFormat="1" applyFont="1" applyFill="1" applyBorder="1" applyAlignment="1" applyProtection="1">
      <alignment horizontal="center" wrapText="1"/>
      <protection locked="0"/>
    </xf>
    <xf numFmtId="0" fontId="64" fillId="0" borderId="12" xfId="0" applyFont="1" applyBorder="1" applyAlignment="1">
      <alignment horizontal="left" vertical="center" wrapText="1"/>
    </xf>
    <xf numFmtId="0" fontId="64" fillId="0" borderId="66" xfId="0" applyFont="1" applyBorder="1" applyAlignment="1">
      <alignment horizontal="center" wrapText="1"/>
    </xf>
    <xf numFmtId="0" fontId="64" fillId="38" borderId="66" xfId="0" applyFont="1" applyFill="1" applyBorder="1" applyAlignment="1" applyProtection="1">
      <alignment horizontal="center" wrapText="1"/>
      <protection locked="0"/>
    </xf>
    <xf numFmtId="4" fontId="64" fillId="0" borderId="66" xfId="0" applyNumberFormat="1" applyFont="1" applyBorder="1" applyAlignment="1">
      <alignment horizontal="center" wrapText="1"/>
    </xf>
    <xf numFmtId="4" fontId="64" fillId="0" borderId="67" xfId="0" applyNumberFormat="1" applyFont="1" applyBorder="1" applyAlignment="1">
      <alignment horizont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Orç. modificado-02-06-2003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428625</xdr:colOff>
      <xdr:row>4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showZeros="0" tabSelected="1" zoomScalePageLayoutView="0" workbookViewId="0" topLeftCell="A19">
      <selection activeCell="R27" sqref="R27"/>
    </sheetView>
  </sheetViews>
  <sheetFormatPr defaultColWidth="9.140625" defaultRowHeight="12.75"/>
  <cols>
    <col min="1" max="1" width="6.57421875" style="10" customWidth="1"/>
    <col min="2" max="2" width="14.8515625" style="28" bestFit="1" customWidth="1"/>
    <col min="3" max="3" width="77.00390625" style="10" customWidth="1"/>
    <col min="4" max="4" width="6.140625" style="10" customWidth="1"/>
    <col min="5" max="5" width="10.421875" style="10" customWidth="1"/>
    <col min="6" max="6" width="11.00390625" style="10" customWidth="1"/>
    <col min="7" max="7" width="11.00390625" style="106" customWidth="1"/>
    <col min="8" max="8" width="10.8515625" style="10" customWidth="1"/>
    <col min="9" max="9" width="13.8515625" style="10" customWidth="1"/>
  </cols>
  <sheetData>
    <row r="1" spans="1:9" ht="12.75">
      <c r="A1" s="196" t="s">
        <v>0</v>
      </c>
      <c r="B1" s="175"/>
      <c r="C1" s="175"/>
      <c r="D1" s="175"/>
      <c r="E1" s="175"/>
      <c r="F1" s="175"/>
      <c r="G1" s="175"/>
      <c r="H1" s="175"/>
      <c r="I1" s="197"/>
    </row>
    <row r="2" spans="1:9" ht="12.75">
      <c r="A2" s="198"/>
      <c r="B2" s="199"/>
      <c r="C2" s="199"/>
      <c r="D2" s="199"/>
      <c r="E2" s="199"/>
      <c r="F2" s="199"/>
      <c r="G2" s="199"/>
      <c r="H2" s="199"/>
      <c r="I2" s="200"/>
    </row>
    <row r="3" spans="1:9" ht="44.25" customHeight="1">
      <c r="A3" s="108" t="s">
        <v>2</v>
      </c>
      <c r="B3" s="8"/>
      <c r="C3" s="203" t="s">
        <v>125</v>
      </c>
      <c r="D3" s="204"/>
      <c r="E3" s="9" t="s">
        <v>3</v>
      </c>
      <c r="F3" s="8" t="s">
        <v>21</v>
      </c>
      <c r="G3" s="102"/>
      <c r="H3" s="11"/>
      <c r="I3" s="109"/>
    </row>
    <row r="4" spans="1:9" ht="16.5" customHeight="1">
      <c r="A4" s="108" t="s">
        <v>1</v>
      </c>
      <c r="B4" s="173" t="s">
        <v>106</v>
      </c>
      <c r="C4" s="205"/>
      <c r="D4" s="206"/>
      <c r="E4" s="9" t="s">
        <v>4</v>
      </c>
      <c r="F4" s="8" t="s">
        <v>11</v>
      </c>
      <c r="G4" s="103"/>
      <c r="H4" s="11"/>
      <c r="I4" s="109"/>
    </row>
    <row r="5" spans="1:9" ht="14.25" customHeight="1">
      <c r="A5" s="207"/>
      <c r="B5" s="184"/>
      <c r="C5" s="184"/>
      <c r="D5" s="184"/>
      <c r="E5" s="184"/>
      <c r="F5" s="184"/>
      <c r="G5" s="5"/>
      <c r="H5" s="12"/>
      <c r="I5" s="109"/>
    </row>
    <row r="6" spans="1:9" ht="12.75">
      <c r="A6" s="207" t="s">
        <v>5</v>
      </c>
      <c r="B6" s="208" t="s">
        <v>126</v>
      </c>
      <c r="C6" s="184" t="s">
        <v>6</v>
      </c>
      <c r="D6" s="184" t="s">
        <v>8</v>
      </c>
      <c r="E6" s="194" t="s">
        <v>7</v>
      </c>
      <c r="F6" s="4" t="s">
        <v>9</v>
      </c>
      <c r="G6" s="201" t="s">
        <v>12</v>
      </c>
      <c r="H6" s="4" t="s">
        <v>9</v>
      </c>
      <c r="I6" s="109" t="s">
        <v>14</v>
      </c>
    </row>
    <row r="7" spans="1:9" ht="16.5" customHeight="1" thickBot="1">
      <c r="A7" s="207"/>
      <c r="B7" s="209"/>
      <c r="C7" s="184"/>
      <c r="D7" s="184"/>
      <c r="E7" s="195"/>
      <c r="F7" s="5" t="s">
        <v>10</v>
      </c>
      <c r="G7" s="202"/>
      <c r="H7" s="5" t="s">
        <v>13</v>
      </c>
      <c r="I7" s="110"/>
    </row>
    <row r="8" spans="1:9" s="1" customFormat="1" ht="13.5" thickBot="1">
      <c r="A8" s="32"/>
      <c r="B8" s="32"/>
      <c r="C8" s="32"/>
      <c r="D8" s="33"/>
      <c r="E8" s="133"/>
      <c r="F8" s="34"/>
      <c r="G8" s="35"/>
      <c r="H8" s="34"/>
      <c r="I8" s="34"/>
    </row>
    <row r="9" spans="1:9" s="1" customFormat="1" ht="13.5" thickBot="1">
      <c r="A9" s="111"/>
      <c r="B9" s="13"/>
      <c r="C9" s="13"/>
      <c r="D9" s="17"/>
      <c r="E9" s="29"/>
      <c r="F9" s="31"/>
      <c r="G9" s="30"/>
      <c r="H9" s="31"/>
      <c r="I9" s="112"/>
    </row>
    <row r="10" spans="1:9" s="1" customFormat="1" ht="30" customHeight="1" thickBot="1">
      <c r="A10" s="132" t="s">
        <v>15</v>
      </c>
      <c r="B10" s="88"/>
      <c r="C10" s="87" t="s">
        <v>109</v>
      </c>
      <c r="D10" s="89"/>
      <c r="E10" s="90"/>
      <c r="F10" s="89"/>
      <c r="G10" s="89"/>
      <c r="H10" s="89"/>
      <c r="I10" s="113"/>
    </row>
    <row r="11" spans="1:9" s="1" customFormat="1" ht="15">
      <c r="A11" s="114"/>
      <c r="B11" s="92"/>
      <c r="C11" s="91"/>
      <c r="D11" s="91"/>
      <c r="E11" s="93"/>
      <c r="F11" s="91"/>
      <c r="G11" s="91"/>
      <c r="H11" s="91"/>
      <c r="I11" s="115"/>
    </row>
    <row r="12" spans="1:9" s="1" customFormat="1" ht="25.5" customHeight="1">
      <c r="A12" s="116" t="s">
        <v>30</v>
      </c>
      <c r="B12" s="7"/>
      <c r="C12" s="188" t="s">
        <v>40</v>
      </c>
      <c r="D12" s="189"/>
      <c r="E12" s="189"/>
      <c r="F12" s="189"/>
      <c r="G12" s="189"/>
      <c r="H12" s="189"/>
      <c r="I12" s="190"/>
    </row>
    <row r="13" spans="1:9" s="1" customFormat="1" ht="21" customHeight="1">
      <c r="A13" s="117" t="s">
        <v>41</v>
      </c>
      <c r="B13" s="7">
        <v>4813</v>
      </c>
      <c r="C13" s="3" t="s">
        <v>42</v>
      </c>
      <c r="D13" s="6" t="s">
        <v>57</v>
      </c>
      <c r="E13" s="134">
        <v>2.88</v>
      </c>
      <c r="F13" s="94">
        <v>250</v>
      </c>
      <c r="G13" s="104">
        <v>26.5</v>
      </c>
      <c r="H13" s="95">
        <f>(G13*F13/100)+F13</f>
        <v>316.25</v>
      </c>
      <c r="I13" s="118">
        <f>E13*H13</f>
        <v>910.8</v>
      </c>
    </row>
    <row r="14" spans="1:9" s="1" customFormat="1" ht="25.5">
      <c r="A14" s="117" t="s">
        <v>43</v>
      </c>
      <c r="B14" s="7">
        <v>99059</v>
      </c>
      <c r="C14" s="96" t="s">
        <v>44</v>
      </c>
      <c r="D14" s="6" t="s">
        <v>39</v>
      </c>
      <c r="E14" s="134">
        <v>80</v>
      </c>
      <c r="F14" s="94">
        <v>20</v>
      </c>
      <c r="G14" s="104">
        <v>26.5</v>
      </c>
      <c r="H14" s="95">
        <f>(G14*F14/100)+F14</f>
        <v>25.3</v>
      </c>
      <c r="I14" s="118">
        <f>E14*H14</f>
        <v>2024</v>
      </c>
    </row>
    <row r="15" spans="1:9" s="1" customFormat="1" ht="20.25" customHeight="1" thickBot="1">
      <c r="A15" s="117" t="s">
        <v>123</v>
      </c>
      <c r="B15" s="7">
        <v>10776</v>
      </c>
      <c r="C15" s="96" t="s">
        <v>107</v>
      </c>
      <c r="D15" s="155" t="s">
        <v>108</v>
      </c>
      <c r="E15" s="134">
        <v>3</v>
      </c>
      <c r="F15" s="94">
        <v>699.21</v>
      </c>
      <c r="G15" s="104">
        <v>26.5</v>
      </c>
      <c r="H15" s="95">
        <f>(G15*F15/100)+F15</f>
        <v>884.5</v>
      </c>
      <c r="I15" s="118">
        <f>E15*H15</f>
        <v>2653.5</v>
      </c>
    </row>
    <row r="16" spans="1:9" s="1" customFormat="1" ht="20.25" customHeight="1" thickBot="1">
      <c r="A16" s="191"/>
      <c r="B16" s="192"/>
      <c r="C16" s="192"/>
      <c r="D16" s="192"/>
      <c r="E16" s="193"/>
      <c r="F16" s="97" t="s">
        <v>45</v>
      </c>
      <c r="G16" s="185">
        <f>SUM(I13:I15)</f>
        <v>5588.3</v>
      </c>
      <c r="H16" s="186"/>
      <c r="I16" s="187"/>
    </row>
    <row r="17" spans="1:9" s="1" customFormat="1" ht="25.5" customHeight="1">
      <c r="A17" s="119" t="s">
        <v>31</v>
      </c>
      <c r="B17" s="86"/>
      <c r="C17" s="179" t="s">
        <v>110</v>
      </c>
      <c r="D17" s="180"/>
      <c r="E17" s="180"/>
      <c r="F17" s="180"/>
      <c r="G17" s="180"/>
      <c r="H17" s="180"/>
      <c r="I17" s="183"/>
    </row>
    <row r="18" spans="1:9" s="1" customFormat="1" ht="25.5">
      <c r="A18" s="117" t="s">
        <v>46</v>
      </c>
      <c r="B18" s="7">
        <v>96620</v>
      </c>
      <c r="C18" s="99" t="s">
        <v>111</v>
      </c>
      <c r="D18" s="6" t="s">
        <v>58</v>
      </c>
      <c r="E18" s="135">
        <v>0.26</v>
      </c>
      <c r="F18" s="94">
        <v>652.49</v>
      </c>
      <c r="G18" s="104">
        <v>26.5</v>
      </c>
      <c r="H18" s="95">
        <f>(G18*F18/100)+F18</f>
        <v>825.4</v>
      </c>
      <c r="I18" s="118">
        <f>E18*H18</f>
        <v>214.6</v>
      </c>
    </row>
    <row r="19" spans="1:9" s="1" customFormat="1" ht="26.25" customHeight="1" thickBot="1">
      <c r="A19" s="117" t="s">
        <v>47</v>
      </c>
      <c r="B19" s="98" t="s">
        <v>54</v>
      </c>
      <c r="C19" s="156" t="s">
        <v>112</v>
      </c>
      <c r="D19" s="157" t="s">
        <v>104</v>
      </c>
      <c r="E19" s="135">
        <v>98</v>
      </c>
      <c r="F19" s="157">
        <v>109</v>
      </c>
      <c r="G19" s="104">
        <v>26.5</v>
      </c>
      <c r="H19" s="95">
        <f>(G19*F19/100)+F19</f>
        <v>137.89</v>
      </c>
      <c r="I19" s="118">
        <f>E19*H19</f>
        <v>13513.22</v>
      </c>
    </row>
    <row r="20" spans="1:9" s="1" customFormat="1" ht="20.25" customHeight="1" thickBot="1">
      <c r="A20" s="191"/>
      <c r="B20" s="192"/>
      <c r="C20" s="192"/>
      <c r="D20" s="192"/>
      <c r="E20" s="193"/>
      <c r="F20" s="97" t="s">
        <v>45</v>
      </c>
      <c r="G20" s="185">
        <f>SUM(I18:I19)</f>
        <v>13727.82</v>
      </c>
      <c r="H20" s="186"/>
      <c r="I20" s="187"/>
    </row>
    <row r="21" spans="1:9" s="1" customFormat="1" ht="25.5" customHeight="1">
      <c r="A21" s="119" t="s">
        <v>32</v>
      </c>
      <c r="B21" s="5"/>
      <c r="C21" s="179" t="s">
        <v>113</v>
      </c>
      <c r="D21" s="180"/>
      <c r="E21" s="180"/>
      <c r="F21" s="180"/>
      <c r="G21" s="180"/>
      <c r="H21" s="180"/>
      <c r="I21" s="183"/>
    </row>
    <row r="22" spans="1:9" s="1" customFormat="1" ht="30.75" customHeight="1">
      <c r="A22" s="117" t="s">
        <v>48</v>
      </c>
      <c r="B22" s="98">
        <v>96620</v>
      </c>
      <c r="C22" s="99" t="s">
        <v>114</v>
      </c>
      <c r="D22" s="6" t="s">
        <v>58</v>
      </c>
      <c r="E22" s="135">
        <v>0.47</v>
      </c>
      <c r="F22" s="158">
        <v>652.49</v>
      </c>
      <c r="G22" s="159">
        <v>26.5</v>
      </c>
      <c r="H22" s="158">
        <f>(G22*F22/100)+F22</f>
        <v>825.4</v>
      </c>
      <c r="I22" s="160">
        <f>E22*H22</f>
        <v>387.94</v>
      </c>
    </row>
    <row r="23" spans="1:9" s="1" customFormat="1" ht="39" thickBot="1">
      <c r="A23" s="117" t="s">
        <v>124</v>
      </c>
      <c r="B23" s="98" t="s">
        <v>54</v>
      </c>
      <c r="C23" s="99" t="s">
        <v>115</v>
      </c>
      <c r="D23" s="157" t="s">
        <v>104</v>
      </c>
      <c r="E23" s="135">
        <v>152</v>
      </c>
      <c r="F23" s="158">
        <v>65</v>
      </c>
      <c r="G23" s="159">
        <v>26.5</v>
      </c>
      <c r="H23" s="158">
        <f>(G23*F23/100)+F23</f>
        <v>82.23</v>
      </c>
      <c r="I23" s="160">
        <f>E23*H23</f>
        <v>12498.96</v>
      </c>
    </row>
    <row r="24" spans="1:9" s="1" customFormat="1" ht="20.25" customHeight="1" thickBot="1">
      <c r="A24" s="161"/>
      <c r="B24" s="174"/>
      <c r="C24" s="212"/>
      <c r="D24" s="212"/>
      <c r="E24" s="222"/>
      <c r="F24" s="165" t="s">
        <v>45</v>
      </c>
      <c r="G24" s="185">
        <f>SUM(I22:I23)</f>
        <v>12886.9</v>
      </c>
      <c r="H24" s="186"/>
      <c r="I24" s="187"/>
    </row>
    <row r="25" spans="1:9" s="1" customFormat="1" ht="25.5" customHeight="1">
      <c r="A25" s="119" t="s">
        <v>33</v>
      </c>
      <c r="B25" s="5"/>
      <c r="C25" s="260" t="s">
        <v>116</v>
      </c>
      <c r="D25" s="261"/>
      <c r="E25" s="261"/>
      <c r="F25" s="261"/>
      <c r="G25" s="261"/>
      <c r="H25" s="261"/>
      <c r="I25" s="262"/>
    </row>
    <row r="26" spans="1:9" s="1" customFormat="1" ht="25.5">
      <c r="A26" s="117" t="s">
        <v>49</v>
      </c>
      <c r="B26" s="98">
        <v>96620</v>
      </c>
      <c r="C26" s="99" t="s">
        <v>114</v>
      </c>
      <c r="D26" s="6" t="s">
        <v>58</v>
      </c>
      <c r="E26" s="135">
        <v>0.47</v>
      </c>
      <c r="F26" s="158">
        <v>652.49</v>
      </c>
      <c r="G26" s="159">
        <v>26.5</v>
      </c>
      <c r="H26" s="158">
        <f>(G26*F26/100)+F26</f>
        <v>825.4</v>
      </c>
      <c r="I26" s="160">
        <f>E26*H26</f>
        <v>387.94</v>
      </c>
    </row>
    <row r="27" spans="1:9" s="1" customFormat="1" ht="37.5" customHeight="1" thickBot="1">
      <c r="A27" s="117" t="s">
        <v>105</v>
      </c>
      <c r="B27" s="98" t="s">
        <v>54</v>
      </c>
      <c r="C27" s="99" t="s">
        <v>115</v>
      </c>
      <c r="D27" s="157" t="s">
        <v>104</v>
      </c>
      <c r="E27" s="135">
        <v>258</v>
      </c>
      <c r="F27" s="158">
        <v>65</v>
      </c>
      <c r="G27" s="159">
        <v>26.5</v>
      </c>
      <c r="H27" s="158">
        <f>(G27*F27/100)+F27</f>
        <v>82.23</v>
      </c>
      <c r="I27" s="160">
        <f>E27*H27</f>
        <v>21215.34</v>
      </c>
    </row>
    <row r="28" spans="1:9" s="1" customFormat="1" ht="20.25" customHeight="1" thickBot="1">
      <c r="A28" s="161"/>
      <c r="B28" s="162"/>
      <c r="C28" s="163"/>
      <c r="D28" s="163"/>
      <c r="E28" s="164"/>
      <c r="F28" s="165" t="s">
        <v>45</v>
      </c>
      <c r="G28" s="185">
        <f>SUM(I26:I27)</f>
        <v>21603.28</v>
      </c>
      <c r="H28" s="220"/>
      <c r="I28" s="221"/>
    </row>
    <row r="29" spans="1:9" s="1" customFormat="1" ht="25.5" customHeight="1">
      <c r="A29" s="119" t="s">
        <v>38</v>
      </c>
      <c r="B29" s="5"/>
      <c r="C29" s="179" t="s">
        <v>117</v>
      </c>
      <c r="D29" s="180"/>
      <c r="E29" s="180"/>
      <c r="F29" s="180"/>
      <c r="G29" s="180"/>
      <c r="H29" s="180"/>
      <c r="I29" s="183"/>
    </row>
    <row r="30" spans="1:9" s="1" customFormat="1" ht="12.75">
      <c r="A30" s="117" t="s">
        <v>50</v>
      </c>
      <c r="B30" s="6">
        <v>98505</v>
      </c>
      <c r="C30" s="166" t="s">
        <v>118</v>
      </c>
      <c r="D30" s="6" t="s">
        <v>57</v>
      </c>
      <c r="E30" s="135">
        <v>17.51</v>
      </c>
      <c r="F30" s="158">
        <v>55.34</v>
      </c>
      <c r="G30" s="159">
        <v>26.5</v>
      </c>
      <c r="H30" s="158">
        <f>(G30*F30/100)+F30</f>
        <v>70.01</v>
      </c>
      <c r="I30" s="160">
        <f>E30*H30</f>
        <v>1225.88</v>
      </c>
    </row>
    <row r="31" spans="1:9" s="107" customFormat="1" ht="12.75">
      <c r="A31" s="117" t="s">
        <v>51</v>
      </c>
      <c r="B31" s="6">
        <v>98505</v>
      </c>
      <c r="C31" s="166" t="s">
        <v>119</v>
      </c>
      <c r="D31" s="6" t="s">
        <v>57</v>
      </c>
      <c r="E31" s="135">
        <v>146.88</v>
      </c>
      <c r="F31" s="158">
        <v>55.34</v>
      </c>
      <c r="G31" s="159">
        <v>26.5</v>
      </c>
      <c r="H31" s="158">
        <f>(G31*F31/100)+F31</f>
        <v>70.01</v>
      </c>
      <c r="I31" s="160">
        <f>E31*H31</f>
        <v>10283.07</v>
      </c>
    </row>
    <row r="32" spans="1:9" s="1" customFormat="1" ht="13.5" thickBot="1">
      <c r="A32" s="117" t="s">
        <v>52</v>
      </c>
      <c r="B32" s="167">
        <v>7253</v>
      </c>
      <c r="C32" s="166" t="s">
        <v>120</v>
      </c>
      <c r="D32" s="6" t="s">
        <v>58</v>
      </c>
      <c r="E32" s="135">
        <v>10</v>
      </c>
      <c r="F32" s="158">
        <v>158.57</v>
      </c>
      <c r="G32" s="159">
        <v>26.5</v>
      </c>
      <c r="H32" s="158">
        <f>(G32*F32/100)+F32</f>
        <v>200.59</v>
      </c>
      <c r="I32" s="160">
        <f>E32*H32</f>
        <v>2005.9</v>
      </c>
    </row>
    <row r="33" spans="1:9" s="1" customFormat="1" ht="22.5" customHeight="1" thickBot="1">
      <c r="A33" s="161"/>
      <c r="B33" s="162"/>
      <c r="C33" s="163"/>
      <c r="D33" s="163"/>
      <c r="E33" s="164"/>
      <c r="F33" s="168" t="s">
        <v>45</v>
      </c>
      <c r="G33" s="176">
        <f>SUM(I30:I32)</f>
        <v>13514.85</v>
      </c>
      <c r="H33" s="177"/>
      <c r="I33" s="178"/>
    </row>
    <row r="34" spans="1:9" s="1" customFormat="1" ht="25.5" customHeight="1">
      <c r="A34" s="119" t="s">
        <v>34</v>
      </c>
      <c r="B34" s="5"/>
      <c r="C34" s="179" t="s">
        <v>121</v>
      </c>
      <c r="D34" s="180"/>
      <c r="E34" s="180"/>
      <c r="F34" s="180"/>
      <c r="G34" s="181"/>
      <c r="H34" s="181"/>
      <c r="I34" s="182"/>
    </row>
    <row r="35" spans="1:9" s="1" customFormat="1" ht="13.5" thickBot="1">
      <c r="A35" s="117" t="s">
        <v>53</v>
      </c>
      <c r="B35" s="6">
        <v>98519</v>
      </c>
      <c r="C35" s="166" t="s">
        <v>122</v>
      </c>
      <c r="D35" s="6" t="s">
        <v>57</v>
      </c>
      <c r="E35" s="135">
        <v>164.39</v>
      </c>
      <c r="F35" s="158">
        <v>1.91</v>
      </c>
      <c r="G35" s="159">
        <v>26.5</v>
      </c>
      <c r="H35" s="158">
        <f>(G35*F35/100)+F35</f>
        <v>2.42</v>
      </c>
      <c r="I35" s="160">
        <f>E35*H35</f>
        <v>397.82</v>
      </c>
    </row>
    <row r="36" spans="1:9" s="1" customFormat="1" ht="20.25" customHeight="1" thickBot="1">
      <c r="A36" s="161"/>
      <c r="B36" s="174"/>
      <c r="C36" s="212"/>
      <c r="D36" s="212"/>
      <c r="E36" s="222"/>
      <c r="F36" s="165" t="s">
        <v>45</v>
      </c>
      <c r="G36" s="185">
        <f>SUM(I35:I35)</f>
        <v>397.82</v>
      </c>
      <c r="H36" s="186"/>
      <c r="I36" s="187"/>
    </row>
    <row r="37" spans="1:9" s="1" customFormat="1" ht="30" customHeight="1" thickBot="1">
      <c r="A37" s="169"/>
      <c r="B37" s="170"/>
      <c r="C37" s="171" t="s">
        <v>55</v>
      </c>
      <c r="D37" s="217"/>
      <c r="E37" s="218"/>
      <c r="F37" s="218"/>
      <c r="G37" s="218"/>
      <c r="H37" s="219"/>
      <c r="I37" s="172">
        <f>SUM(G16,G20,G24,G33,G36,G28)</f>
        <v>67718.97</v>
      </c>
    </row>
    <row r="38" spans="1:9" s="1" customFormat="1" ht="13.5" thickBot="1">
      <c r="A38" s="211"/>
      <c r="B38" s="212"/>
      <c r="C38" s="212"/>
      <c r="D38" s="212"/>
      <c r="E38" s="212"/>
      <c r="F38" s="212"/>
      <c r="G38" s="212"/>
      <c r="H38" s="212"/>
      <c r="I38" s="213"/>
    </row>
    <row r="39" spans="1:9" s="1" customFormat="1" ht="13.5" thickBot="1">
      <c r="A39" s="210" t="s">
        <v>37</v>
      </c>
      <c r="B39" s="177"/>
      <c r="C39" s="178"/>
      <c r="D39" s="214">
        <f>I37</f>
        <v>67718.97</v>
      </c>
      <c r="E39" s="215"/>
      <c r="F39" s="215"/>
      <c r="G39" s="215"/>
      <c r="H39" s="215"/>
      <c r="I39" s="216"/>
    </row>
    <row r="40" spans="1:9" s="1" customFormat="1" ht="12.75">
      <c r="A40" s="13"/>
      <c r="B40" s="13"/>
      <c r="C40" s="15"/>
      <c r="D40" s="17"/>
      <c r="E40" s="29"/>
      <c r="F40" s="31"/>
      <c r="G40" s="30"/>
      <c r="H40" s="31"/>
      <c r="I40" s="76"/>
    </row>
    <row r="41" spans="1:9" s="1" customFormat="1" ht="12.75">
      <c r="A41" s="13"/>
      <c r="B41" s="13"/>
      <c r="C41" s="14"/>
      <c r="D41" s="2"/>
      <c r="E41" s="17" t="s">
        <v>127</v>
      </c>
      <c r="F41" s="17"/>
      <c r="G41" s="30"/>
      <c r="H41" s="31"/>
      <c r="I41" s="76"/>
    </row>
    <row r="42" spans="1:9" s="1" customFormat="1" ht="12.75">
      <c r="A42" s="13"/>
      <c r="B42" s="13"/>
      <c r="D42" s="17"/>
      <c r="E42" s="29"/>
      <c r="F42" s="31"/>
      <c r="G42" s="30"/>
      <c r="H42" s="31"/>
      <c r="I42" s="76"/>
    </row>
    <row r="43" spans="1:9" s="1" customFormat="1" ht="15.75">
      <c r="A43" s="18"/>
      <c r="B43" s="19"/>
      <c r="C43" s="79" t="s">
        <v>36</v>
      </c>
      <c r="D43" s="2"/>
      <c r="E43" s="17"/>
      <c r="F43" s="20"/>
      <c r="G43" s="21"/>
      <c r="H43" s="17"/>
      <c r="I43" s="17"/>
    </row>
    <row r="44" spans="1:9" s="1" customFormat="1" ht="15.75">
      <c r="A44" s="14"/>
      <c r="B44" s="16"/>
      <c r="C44" s="80" t="s">
        <v>101</v>
      </c>
      <c r="D44" s="22"/>
      <c r="E44" s="14"/>
      <c r="F44" s="22"/>
      <c r="G44" s="105"/>
      <c r="H44" s="22"/>
      <c r="I44" s="10"/>
    </row>
    <row r="45" spans="1:9" s="1" customFormat="1" ht="15.75">
      <c r="A45" s="14"/>
      <c r="B45" s="16"/>
      <c r="C45" s="80" t="s">
        <v>102</v>
      </c>
      <c r="D45" s="22"/>
      <c r="E45" s="14"/>
      <c r="F45" s="22"/>
      <c r="G45" s="105"/>
      <c r="H45" s="22"/>
      <c r="I45" s="23"/>
    </row>
    <row r="46" spans="1:9" s="1" customFormat="1" ht="29.25" customHeight="1">
      <c r="A46" s="14"/>
      <c r="B46" s="16"/>
      <c r="G46" s="17"/>
      <c r="H46" s="22"/>
      <c r="I46" s="154"/>
    </row>
    <row r="47" spans="1:9" s="1" customFormat="1" ht="28.5" customHeight="1">
      <c r="A47" s="18"/>
      <c r="B47" s="19"/>
      <c r="C47" s="10"/>
      <c r="D47" s="22"/>
      <c r="E47" s="14"/>
      <c r="F47" s="22"/>
      <c r="G47" s="105"/>
      <c r="H47" s="22"/>
      <c r="I47" s="23"/>
    </row>
    <row r="48" spans="1:9" s="1" customFormat="1" ht="28.5" customHeight="1">
      <c r="A48" s="18"/>
      <c r="B48" s="19"/>
      <c r="C48" s="10"/>
      <c r="D48" s="22"/>
      <c r="E48" s="14"/>
      <c r="F48" s="22"/>
      <c r="G48" s="105"/>
      <c r="H48" s="22"/>
      <c r="I48" s="23"/>
    </row>
    <row r="49" spans="1:9" s="1" customFormat="1" ht="24.75" customHeight="1">
      <c r="A49" s="14"/>
      <c r="B49" s="16"/>
      <c r="C49" s="14"/>
      <c r="D49" s="22"/>
      <c r="E49" s="14"/>
      <c r="F49" s="22"/>
      <c r="G49" s="105"/>
      <c r="H49" s="22"/>
      <c r="I49" s="23"/>
    </row>
    <row r="50" spans="1:9" s="1" customFormat="1" ht="28.5" customHeight="1">
      <c r="A50" s="14"/>
      <c r="B50" s="16"/>
      <c r="D50" s="22"/>
      <c r="E50" s="14"/>
      <c r="F50" s="22"/>
      <c r="G50" s="105"/>
      <c r="H50" s="22"/>
      <c r="I50" s="23"/>
    </row>
    <row r="51" spans="1:9" s="1" customFormat="1" ht="27.75" customHeight="1">
      <c r="A51" s="14"/>
      <c r="B51" s="16"/>
      <c r="D51" s="22"/>
      <c r="E51" s="14"/>
      <c r="F51" s="22"/>
      <c r="G51" s="105"/>
      <c r="H51" s="22"/>
      <c r="I51" s="23"/>
    </row>
    <row r="52" spans="1:9" s="1" customFormat="1" ht="25.5" customHeight="1">
      <c r="A52" s="14"/>
      <c r="B52" s="16"/>
      <c r="D52" s="22"/>
      <c r="E52" s="14"/>
      <c r="F52" s="22"/>
      <c r="G52" s="105"/>
      <c r="H52" s="22"/>
      <c r="I52" s="23"/>
    </row>
    <row r="53" spans="1:9" s="1" customFormat="1" ht="26.25" customHeight="1">
      <c r="A53" s="18"/>
      <c r="B53" s="19"/>
      <c r="C53" s="14"/>
      <c r="D53" s="22"/>
      <c r="E53" s="14"/>
      <c r="F53" s="22"/>
      <c r="G53" s="105"/>
      <c r="H53" s="22"/>
      <c r="I53" s="23"/>
    </row>
    <row r="54" spans="1:9" s="1" customFormat="1" ht="30" customHeight="1">
      <c r="A54" s="14"/>
      <c r="B54" s="16"/>
      <c r="C54" s="14"/>
      <c r="D54" s="22"/>
      <c r="E54" s="14"/>
      <c r="F54" s="22"/>
      <c r="G54" s="105"/>
      <c r="H54" s="22"/>
      <c r="I54" s="23"/>
    </row>
    <row r="55" spans="1:9" s="1" customFormat="1" ht="30" customHeight="1">
      <c r="A55" s="14"/>
      <c r="B55" s="16"/>
      <c r="C55" s="14"/>
      <c r="D55" s="22"/>
      <c r="E55" s="14"/>
      <c r="F55" s="22"/>
      <c r="G55" s="105"/>
      <c r="H55" s="22"/>
      <c r="I55" s="23"/>
    </row>
    <row r="56" spans="1:9" s="1" customFormat="1" ht="21.75" customHeight="1">
      <c r="A56" s="14"/>
      <c r="B56" s="16"/>
      <c r="C56" s="14"/>
      <c r="D56" s="22"/>
      <c r="E56" s="14"/>
      <c r="F56" s="22"/>
      <c r="G56" s="105"/>
      <c r="H56" s="22"/>
      <c r="I56" s="24"/>
    </row>
    <row r="57" spans="1:9" s="1" customFormat="1" ht="21" customHeight="1">
      <c r="A57" s="14"/>
      <c r="B57" s="16"/>
      <c r="C57" s="14"/>
      <c r="D57" s="22"/>
      <c r="E57" s="14"/>
      <c r="F57" s="22"/>
      <c r="G57" s="105"/>
      <c r="H57" s="22"/>
      <c r="I57" s="24"/>
    </row>
    <row r="58" spans="1:9" s="1" customFormat="1" ht="30" customHeight="1">
      <c r="A58" s="18"/>
      <c r="B58" s="19"/>
      <c r="C58" s="14"/>
      <c r="D58" s="22"/>
      <c r="E58" s="14"/>
      <c r="F58" s="22"/>
      <c r="G58" s="105"/>
      <c r="H58" s="22"/>
      <c r="I58" s="24"/>
    </row>
    <row r="59" spans="1:9" s="1" customFormat="1" ht="30" customHeight="1">
      <c r="A59" s="18"/>
      <c r="B59" s="19"/>
      <c r="C59" s="18"/>
      <c r="D59" s="22"/>
      <c r="E59" s="14"/>
      <c r="F59" s="22"/>
      <c r="G59" s="105"/>
      <c r="H59" s="22"/>
      <c r="I59" s="23"/>
    </row>
    <row r="60" spans="1:9" s="1" customFormat="1" ht="28.5" customHeight="1">
      <c r="A60" s="18"/>
      <c r="B60" s="19"/>
      <c r="C60" s="18"/>
      <c r="D60" s="22"/>
      <c r="E60" s="14"/>
      <c r="F60" s="22"/>
      <c r="G60" s="105"/>
      <c r="H60" s="22"/>
      <c r="I60" s="23"/>
    </row>
    <row r="61" spans="1:9" s="1" customFormat="1" ht="42.75" customHeight="1">
      <c r="A61" s="25"/>
      <c r="B61" s="15"/>
      <c r="C61" s="18"/>
      <c r="D61" s="22"/>
      <c r="E61" s="14"/>
      <c r="F61" s="22"/>
      <c r="G61" s="105"/>
      <c r="H61" s="22"/>
      <c r="I61" s="23"/>
    </row>
    <row r="62" spans="1:9" s="1" customFormat="1" ht="36" customHeight="1">
      <c r="A62" s="14"/>
      <c r="B62" s="16"/>
      <c r="C62" s="25"/>
      <c r="D62" s="22"/>
      <c r="E62" s="14"/>
      <c r="F62" s="22"/>
      <c r="G62" s="105"/>
      <c r="H62" s="22"/>
      <c r="I62" s="23"/>
    </row>
    <row r="63" spans="1:9" s="1" customFormat="1" ht="36.75" customHeight="1">
      <c r="A63" s="14"/>
      <c r="B63" s="16"/>
      <c r="C63" s="14"/>
      <c r="D63" s="22"/>
      <c r="E63" s="14"/>
      <c r="F63" s="22"/>
      <c r="G63" s="105"/>
      <c r="H63" s="26"/>
      <c r="I63" s="23"/>
    </row>
    <row r="64" spans="1:9" s="1" customFormat="1" ht="34.5" customHeight="1">
      <c r="A64" s="25"/>
      <c r="B64" s="15"/>
      <c r="C64" s="14"/>
      <c r="D64" s="22"/>
      <c r="E64" s="14"/>
      <c r="F64" s="14"/>
      <c r="G64" s="2"/>
      <c r="H64" s="14"/>
      <c r="I64" s="23"/>
    </row>
    <row r="65" spans="1:9" s="1" customFormat="1" ht="37.5" customHeight="1">
      <c r="A65" s="14"/>
      <c r="B65" s="16"/>
      <c r="C65" s="25"/>
      <c r="D65" s="22"/>
      <c r="E65" s="14"/>
      <c r="F65" s="14"/>
      <c r="G65" s="2"/>
      <c r="H65" s="14"/>
      <c r="I65" s="27"/>
    </row>
    <row r="66" spans="1:9" s="1" customFormat="1" ht="45" customHeight="1">
      <c r="A66" s="14"/>
      <c r="B66" s="16"/>
      <c r="C66" s="14"/>
      <c r="D66" s="22"/>
      <c r="E66" s="14"/>
      <c r="F66" s="14"/>
      <c r="G66" s="2"/>
      <c r="H66" s="14"/>
      <c r="I66" s="10"/>
    </row>
    <row r="67" spans="1:9" s="1" customFormat="1" ht="42" customHeight="1">
      <c r="A67" s="14"/>
      <c r="B67" s="16"/>
      <c r="C67" s="14"/>
      <c r="D67" s="22"/>
      <c r="E67" s="14"/>
      <c r="F67" s="14"/>
      <c r="G67" s="2"/>
      <c r="H67" s="14"/>
      <c r="I67" s="10"/>
    </row>
    <row r="68" spans="1:9" s="1" customFormat="1" ht="37.5" customHeight="1">
      <c r="A68" s="14"/>
      <c r="B68" s="16"/>
      <c r="C68" s="14"/>
      <c r="D68" s="22"/>
      <c r="E68" s="14"/>
      <c r="F68" s="14"/>
      <c r="G68" s="2"/>
      <c r="H68" s="14"/>
      <c r="I68" s="10"/>
    </row>
    <row r="69" spans="1:9" s="1" customFormat="1" ht="36" customHeight="1">
      <c r="A69" s="14"/>
      <c r="B69" s="16"/>
      <c r="C69" s="14"/>
      <c r="D69" s="22"/>
      <c r="E69" s="14"/>
      <c r="F69" s="14"/>
      <c r="G69" s="2"/>
      <c r="H69" s="14"/>
      <c r="I69" s="10"/>
    </row>
    <row r="70" spans="1:9" s="1" customFormat="1" ht="35.25" customHeight="1">
      <c r="A70" s="14"/>
      <c r="B70" s="16"/>
      <c r="C70" s="14"/>
      <c r="D70" s="22"/>
      <c r="E70" s="14"/>
      <c r="F70" s="14"/>
      <c r="G70" s="2"/>
      <c r="H70" s="14"/>
      <c r="I70" s="10"/>
    </row>
    <row r="71" spans="1:9" s="1" customFormat="1" ht="48.75" customHeight="1">
      <c r="A71" s="10"/>
      <c r="B71" s="28"/>
      <c r="C71" s="10"/>
      <c r="D71" s="10"/>
      <c r="E71" s="10"/>
      <c r="F71" s="10"/>
      <c r="G71" s="106"/>
      <c r="H71" s="10"/>
      <c r="I71" s="10"/>
    </row>
    <row r="72" spans="1:9" s="1" customFormat="1" ht="27" customHeight="1">
      <c r="A72" s="10"/>
      <c r="B72" s="28"/>
      <c r="C72" s="10"/>
      <c r="D72" s="10"/>
      <c r="E72" s="10"/>
      <c r="F72" s="10"/>
      <c r="G72" s="106"/>
      <c r="H72" s="10"/>
      <c r="I72" s="10"/>
    </row>
    <row r="73" spans="1:9" s="1" customFormat="1" ht="30" customHeight="1">
      <c r="A73" s="10"/>
      <c r="B73" s="28"/>
      <c r="C73" s="10"/>
      <c r="D73" s="10"/>
      <c r="E73" s="10"/>
      <c r="F73" s="10"/>
      <c r="G73" s="106"/>
      <c r="H73" s="10"/>
      <c r="I73" s="10"/>
    </row>
    <row r="74" spans="1:9" s="1" customFormat="1" ht="27" customHeight="1">
      <c r="A74" s="10"/>
      <c r="B74" s="28"/>
      <c r="C74" s="10"/>
      <c r="D74" s="10"/>
      <c r="E74" s="10"/>
      <c r="F74" s="10"/>
      <c r="G74" s="106"/>
      <c r="H74" s="10"/>
      <c r="I74" s="10"/>
    </row>
    <row r="75" spans="1:9" s="1" customFormat="1" ht="28.5" customHeight="1">
      <c r="A75" s="10"/>
      <c r="B75" s="28"/>
      <c r="C75" s="10"/>
      <c r="D75" s="10"/>
      <c r="E75" s="10"/>
      <c r="F75" s="10"/>
      <c r="G75" s="106"/>
      <c r="H75" s="10"/>
      <c r="I75" s="10"/>
    </row>
    <row r="76" spans="1:9" s="1" customFormat="1" ht="25.5" customHeight="1">
      <c r="A76" s="10"/>
      <c r="B76" s="28"/>
      <c r="C76" s="10"/>
      <c r="D76" s="10"/>
      <c r="E76" s="10"/>
      <c r="F76" s="10"/>
      <c r="G76" s="106"/>
      <c r="H76" s="10"/>
      <c r="I76" s="10"/>
    </row>
    <row r="77" spans="1:9" s="1" customFormat="1" ht="26.25" customHeight="1">
      <c r="A77" s="10"/>
      <c r="B77" s="28"/>
      <c r="C77" s="10"/>
      <c r="D77" s="10"/>
      <c r="E77" s="10"/>
      <c r="F77" s="10"/>
      <c r="G77" s="106"/>
      <c r="H77" s="10"/>
      <c r="I77" s="10"/>
    </row>
    <row r="78" spans="1:9" s="1" customFormat="1" ht="30" customHeight="1">
      <c r="A78" s="10"/>
      <c r="B78" s="28"/>
      <c r="C78" s="10"/>
      <c r="D78" s="10"/>
      <c r="E78" s="10"/>
      <c r="F78" s="10"/>
      <c r="G78" s="106"/>
      <c r="H78" s="10"/>
      <c r="I78" s="10"/>
    </row>
    <row r="79" spans="1:9" s="1" customFormat="1" ht="21" customHeight="1">
      <c r="A79" s="10"/>
      <c r="B79" s="28"/>
      <c r="C79" s="10"/>
      <c r="D79" s="10"/>
      <c r="E79" s="10"/>
      <c r="F79" s="10"/>
      <c r="G79" s="106"/>
      <c r="H79" s="10"/>
      <c r="I79" s="10"/>
    </row>
    <row r="80" ht="30" customHeight="1"/>
    <row r="81" ht="24.75" customHeight="1"/>
    <row r="82" ht="22.5" customHeight="1">
      <c r="J82" t="s">
        <v>91</v>
      </c>
    </row>
    <row r="83" ht="21" customHeight="1"/>
    <row r="84" ht="21" customHeight="1"/>
    <row r="85" ht="21" customHeight="1"/>
    <row r="86" ht="21" customHeight="1"/>
    <row r="87" ht="30" customHeight="1"/>
    <row r="88" ht="21" customHeight="1"/>
    <row r="89" ht="24" customHeight="1"/>
    <row r="90" ht="21.75" customHeight="1"/>
    <row r="91" ht="27" customHeight="1"/>
    <row r="92" ht="30" customHeight="1"/>
    <row r="93" ht="19.5" customHeight="1"/>
    <row r="94" ht="30" customHeight="1"/>
    <row r="100" ht="12.75" customHeight="1"/>
  </sheetData>
  <sheetProtection/>
  <mergeCells count="30">
    <mergeCell ref="A39:C39"/>
    <mergeCell ref="A38:I38"/>
    <mergeCell ref="D39:I39"/>
    <mergeCell ref="D37:H37"/>
    <mergeCell ref="G28:I28"/>
    <mergeCell ref="A16:E16"/>
    <mergeCell ref="G16:I16"/>
    <mergeCell ref="C25:I25"/>
    <mergeCell ref="G36:I36"/>
    <mergeCell ref="B36:E36"/>
    <mergeCell ref="C29:I29"/>
    <mergeCell ref="A20:E20"/>
    <mergeCell ref="E6:E7"/>
    <mergeCell ref="A1:I2"/>
    <mergeCell ref="G6:G7"/>
    <mergeCell ref="C3:D3"/>
    <mergeCell ref="C4:D4"/>
    <mergeCell ref="A5:F5"/>
    <mergeCell ref="B6:B7"/>
    <mergeCell ref="A6:A7"/>
    <mergeCell ref="G24:I24"/>
    <mergeCell ref="B24:E24"/>
    <mergeCell ref="G33:I33"/>
    <mergeCell ref="C34:I34"/>
    <mergeCell ref="C21:I21"/>
    <mergeCell ref="C6:C7"/>
    <mergeCell ref="D6:D7"/>
    <mergeCell ref="G20:I20"/>
    <mergeCell ref="C12:I12"/>
    <mergeCell ref="C17:I17"/>
  </mergeCells>
  <printOptions/>
  <pageMargins left="0.7874015748031497" right="0.7874015748031497" top="0.5905511811023623" bottom="0.1968503937007874" header="0.5118110236220472" footer="0.5118110236220472"/>
  <pageSetup horizontalDpi="300" verticalDpi="300" orientation="landscape" paperSize="9" scale="80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32" sqref="J32"/>
    </sheetView>
  </sheetViews>
  <sheetFormatPr defaultColWidth="9.140625" defaultRowHeight="12.75"/>
  <cols>
    <col min="2" max="2" width="34.57421875" style="0" customWidth="1"/>
    <col min="5" max="5" width="7.421875" style="0" customWidth="1"/>
    <col min="6" max="6" width="9.421875" style="0" customWidth="1"/>
    <col min="7" max="7" width="7.00390625" style="0" customWidth="1"/>
    <col min="8" max="8" width="9.8515625" style="0" customWidth="1"/>
    <col min="9" max="9" width="7.00390625" style="0" customWidth="1"/>
    <col min="10" max="10" width="11.57421875" style="0" customWidth="1"/>
  </cols>
  <sheetData>
    <row r="1" spans="1:10" ht="18">
      <c r="A1" s="232" t="s">
        <v>16</v>
      </c>
      <c r="B1" s="233"/>
      <c r="C1" s="233"/>
      <c r="D1" s="233"/>
      <c r="E1" s="233"/>
      <c r="F1" s="233"/>
      <c r="G1" s="233"/>
      <c r="H1" s="233"/>
      <c r="I1" s="233"/>
      <c r="J1" s="234"/>
    </row>
    <row r="2" spans="1:10" ht="15">
      <c r="A2" s="235" t="s">
        <v>17</v>
      </c>
      <c r="B2" s="236"/>
      <c r="C2" s="236"/>
      <c r="D2" s="236"/>
      <c r="E2" s="236"/>
      <c r="F2" s="236"/>
      <c r="G2" s="236"/>
      <c r="H2" s="236"/>
      <c r="I2" s="236"/>
      <c r="J2" s="237"/>
    </row>
    <row r="3" spans="1:10" ht="12.75">
      <c r="A3" s="238" t="s">
        <v>18</v>
      </c>
      <c r="B3" s="239"/>
      <c r="C3" s="239"/>
      <c r="D3" s="239"/>
      <c r="E3" s="239"/>
      <c r="F3" s="239"/>
      <c r="G3" s="239"/>
      <c r="H3" s="239"/>
      <c r="I3" s="239"/>
      <c r="J3" s="240"/>
    </row>
    <row r="4" spans="1:10" ht="15">
      <c r="A4" s="241" t="s">
        <v>89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ht="15">
      <c r="A5" s="241"/>
      <c r="B5" s="242"/>
      <c r="C5" s="242"/>
      <c r="D5" s="242"/>
      <c r="E5" s="242"/>
      <c r="F5" s="242"/>
      <c r="G5" s="242"/>
      <c r="H5" s="242"/>
      <c r="I5" s="242"/>
      <c r="J5" s="243"/>
    </row>
    <row r="6" spans="1:10" ht="18">
      <c r="A6" s="223" t="s">
        <v>19</v>
      </c>
      <c r="B6" s="224"/>
      <c r="C6" s="224"/>
      <c r="D6" s="224"/>
      <c r="E6" s="224"/>
      <c r="F6" s="224"/>
      <c r="G6" s="224"/>
      <c r="H6" s="224"/>
      <c r="I6" s="224"/>
      <c r="J6" s="225"/>
    </row>
    <row r="7" spans="1:10" ht="12.75" customHeight="1">
      <c r="A7" s="251"/>
      <c r="B7" s="252"/>
      <c r="C7" s="252"/>
      <c r="D7" s="252"/>
      <c r="E7" s="252"/>
      <c r="F7" s="252"/>
      <c r="G7" s="252"/>
      <c r="H7" s="252"/>
      <c r="I7" s="252"/>
      <c r="J7" s="253"/>
    </row>
    <row r="8" spans="1:10" ht="13.5" customHeight="1" thickBot="1">
      <c r="A8" s="251"/>
      <c r="B8" s="252"/>
      <c r="C8" s="252"/>
      <c r="D8" s="252"/>
      <c r="E8" s="252"/>
      <c r="F8" s="252"/>
      <c r="G8" s="252"/>
      <c r="H8" s="252"/>
      <c r="I8" s="252"/>
      <c r="J8" s="253"/>
    </row>
    <row r="9" spans="1:10" ht="16.5" thickBot="1">
      <c r="A9" s="226" t="s">
        <v>20</v>
      </c>
      <c r="B9" s="227"/>
      <c r="C9" s="227"/>
      <c r="D9" s="228"/>
      <c r="E9" s="257" t="s">
        <v>21</v>
      </c>
      <c r="F9" s="258"/>
      <c r="G9" s="258"/>
      <c r="H9" s="258"/>
      <c r="I9" s="258"/>
      <c r="J9" s="259"/>
    </row>
    <row r="10" spans="1:10" ht="66.75" customHeight="1" thickBot="1">
      <c r="A10" s="229" t="s">
        <v>22</v>
      </c>
      <c r="B10" s="230"/>
      <c r="C10" s="230"/>
      <c r="D10" s="231"/>
      <c r="E10" s="254" t="str">
        <f>Orçamento!$C$3</f>
        <v>ROTULAS COM BLOCOS DE CONCRETO VAZADOS E PAISAGISMO
CENTRO DE SÃO JOAQUIM - SÃO JOAQUIM - SC
</v>
      </c>
      <c r="F10" s="255"/>
      <c r="G10" s="255"/>
      <c r="H10" s="255"/>
      <c r="I10" s="255"/>
      <c r="J10" s="256"/>
    </row>
    <row r="11" spans="1:10" ht="16.5" thickBot="1">
      <c r="A11" s="229" t="s">
        <v>23</v>
      </c>
      <c r="B11" s="230"/>
      <c r="C11" s="230"/>
      <c r="D11" s="231"/>
      <c r="E11" s="244">
        <v>45159</v>
      </c>
      <c r="F11" s="245"/>
      <c r="G11" s="245"/>
      <c r="H11" s="245"/>
      <c r="I11" s="245"/>
      <c r="J11" s="246"/>
    </row>
    <row r="12" spans="1:10" ht="13.5" thickBot="1">
      <c r="A12" s="100"/>
      <c r="B12" s="101"/>
      <c r="C12" s="101"/>
      <c r="D12" s="101"/>
      <c r="E12" s="101"/>
      <c r="F12" s="101"/>
      <c r="G12" s="101"/>
      <c r="H12" s="101"/>
      <c r="I12" s="101"/>
      <c r="J12" s="153"/>
    </row>
    <row r="13" spans="1:10" ht="16.5" thickBot="1">
      <c r="A13" s="263"/>
      <c r="B13" s="264"/>
      <c r="C13" s="264"/>
      <c r="D13" s="264"/>
      <c r="E13" s="249" t="s">
        <v>24</v>
      </c>
      <c r="F13" s="265"/>
      <c r="G13" s="265"/>
      <c r="H13" s="265"/>
      <c r="I13" s="265"/>
      <c r="J13" s="250"/>
    </row>
    <row r="14" spans="1:10" ht="16.5" thickBot="1">
      <c r="A14" s="41" t="s">
        <v>5</v>
      </c>
      <c r="B14" s="42" t="s">
        <v>25</v>
      </c>
      <c r="C14" s="43" t="s">
        <v>26</v>
      </c>
      <c r="D14" s="44" t="s">
        <v>27</v>
      </c>
      <c r="E14" s="249">
        <v>1</v>
      </c>
      <c r="F14" s="250"/>
      <c r="G14" s="249">
        <v>2</v>
      </c>
      <c r="H14" s="250"/>
      <c r="I14" s="249">
        <v>3</v>
      </c>
      <c r="J14" s="250"/>
    </row>
    <row r="15" spans="1:10" ht="13.5" thickBot="1">
      <c r="A15" s="45"/>
      <c r="B15" s="46"/>
      <c r="C15" s="47" t="s">
        <v>28</v>
      </c>
      <c r="D15" s="48" t="s">
        <v>5</v>
      </c>
      <c r="E15" s="49" t="s">
        <v>28</v>
      </c>
      <c r="F15" s="50" t="s">
        <v>29</v>
      </c>
      <c r="G15" s="51" t="s">
        <v>28</v>
      </c>
      <c r="H15" s="52" t="s">
        <v>29</v>
      </c>
      <c r="I15" s="51" t="s">
        <v>28</v>
      </c>
      <c r="J15" s="52" t="s">
        <v>29</v>
      </c>
    </row>
    <row r="16" spans="1:10" ht="12.75">
      <c r="A16" s="36"/>
      <c r="B16" s="53"/>
      <c r="C16" s="41"/>
      <c r="D16" s="37"/>
      <c r="E16" s="38"/>
      <c r="F16" s="39"/>
      <c r="G16" s="40"/>
      <c r="H16" s="54"/>
      <c r="I16" s="40"/>
      <c r="J16" s="120"/>
    </row>
    <row r="17" spans="1:10" ht="12.75">
      <c r="A17" s="129">
        <v>1</v>
      </c>
      <c r="B17" s="78" t="str">
        <f>Orçamento!$C$12</f>
        <v>INSTALAÇÃO PROVISÓRIAS</v>
      </c>
      <c r="C17" s="56">
        <f aca="true" t="shared" si="0" ref="C17:C22">D17/$D$24*100</f>
        <v>8.25</v>
      </c>
      <c r="D17" s="57">
        <f>Orçamento!$G$16</f>
        <v>5588.3</v>
      </c>
      <c r="E17" s="58">
        <v>1</v>
      </c>
      <c r="F17" s="59">
        <f aca="true" t="shared" si="1" ref="F17:F22">D17*E17</f>
        <v>5588.3</v>
      </c>
      <c r="G17" s="58">
        <v>0</v>
      </c>
      <c r="H17" s="59">
        <f aca="true" t="shared" si="2" ref="H17:H22">D17*G17</f>
        <v>0</v>
      </c>
      <c r="I17" s="58">
        <v>0</v>
      </c>
      <c r="J17" s="121">
        <f aca="true" t="shared" si="3" ref="J17:J22">D17*I17</f>
        <v>0</v>
      </c>
    </row>
    <row r="18" spans="1:10" ht="12.75">
      <c r="A18" s="129">
        <v>2</v>
      </c>
      <c r="B18" s="130" t="str">
        <f>Orçamento!$C$17</f>
        <v>RÓTULA</v>
      </c>
      <c r="C18" s="56">
        <f t="shared" si="0"/>
        <v>20.27</v>
      </c>
      <c r="D18" s="57">
        <f>Orçamento!$G$20</f>
        <v>13727.82</v>
      </c>
      <c r="E18" s="58">
        <v>1</v>
      </c>
      <c r="F18" s="59">
        <f t="shared" si="1"/>
        <v>13727.82</v>
      </c>
      <c r="G18" s="58">
        <v>0</v>
      </c>
      <c r="H18" s="59">
        <f t="shared" si="2"/>
        <v>0</v>
      </c>
      <c r="I18" s="58">
        <v>0</v>
      </c>
      <c r="J18" s="121">
        <f t="shared" si="3"/>
        <v>0</v>
      </c>
    </row>
    <row r="19" spans="1:10" ht="12.75">
      <c r="A19" s="129">
        <v>3</v>
      </c>
      <c r="B19" s="130" t="str">
        <f>Orçamento!$C$21</f>
        <v>CANTEIRO 1</v>
      </c>
      <c r="C19" s="56">
        <f t="shared" si="0"/>
        <v>19.03</v>
      </c>
      <c r="D19" s="57">
        <f>Orçamento!$G$24</f>
        <v>12886.9</v>
      </c>
      <c r="E19" s="58">
        <v>0.4</v>
      </c>
      <c r="F19" s="59">
        <f t="shared" si="1"/>
        <v>5154.76</v>
      </c>
      <c r="G19" s="58">
        <v>0.6</v>
      </c>
      <c r="H19" s="59">
        <f t="shared" si="2"/>
        <v>7732.14</v>
      </c>
      <c r="I19" s="58">
        <v>0</v>
      </c>
      <c r="J19" s="121">
        <f t="shared" si="3"/>
        <v>0</v>
      </c>
    </row>
    <row r="20" spans="1:10" ht="12.75">
      <c r="A20" s="129">
        <v>4</v>
      </c>
      <c r="B20" s="130" t="str">
        <f>Orçamento!$C$25</f>
        <v>CANTEIRO 2</v>
      </c>
      <c r="C20" s="56">
        <f t="shared" si="0"/>
        <v>31.9</v>
      </c>
      <c r="D20" s="57">
        <f>Orçamento!$G$28</f>
        <v>21603.28</v>
      </c>
      <c r="E20" s="58">
        <v>0</v>
      </c>
      <c r="F20" s="59">
        <f t="shared" si="1"/>
        <v>0</v>
      </c>
      <c r="G20" s="58">
        <v>0.5</v>
      </c>
      <c r="H20" s="59">
        <f t="shared" si="2"/>
        <v>10801.64</v>
      </c>
      <c r="I20" s="58">
        <v>0.5</v>
      </c>
      <c r="J20" s="121">
        <f t="shared" si="3"/>
        <v>10801.64</v>
      </c>
    </row>
    <row r="21" spans="1:10" ht="12.75">
      <c r="A21" s="129">
        <v>5</v>
      </c>
      <c r="B21" s="130" t="str">
        <f>Orçamento!$C$29</f>
        <v>PAISAGISMO</v>
      </c>
      <c r="C21" s="56">
        <f t="shared" si="0"/>
        <v>19.96</v>
      </c>
      <c r="D21" s="57">
        <f>Orçamento!$G$33</f>
        <v>13514.85</v>
      </c>
      <c r="E21" s="58">
        <v>0</v>
      </c>
      <c r="F21" s="59">
        <f t="shared" si="1"/>
        <v>0</v>
      </c>
      <c r="G21" s="58">
        <v>0.5</v>
      </c>
      <c r="H21" s="59">
        <f t="shared" si="2"/>
        <v>6757.43</v>
      </c>
      <c r="I21" s="58">
        <v>0.5</v>
      </c>
      <c r="J21" s="121">
        <f t="shared" si="3"/>
        <v>6757.43</v>
      </c>
    </row>
    <row r="22" spans="1:10" ht="12.75">
      <c r="A22" s="129">
        <v>6</v>
      </c>
      <c r="B22" s="130" t="str">
        <f>Orçamento!$C$34</f>
        <v>SERVIÇOS FINAIS</v>
      </c>
      <c r="C22" s="56">
        <f t="shared" si="0"/>
        <v>0.59</v>
      </c>
      <c r="D22" s="57">
        <f>Orçamento!$G$36</f>
        <v>397.82</v>
      </c>
      <c r="E22" s="58">
        <v>0</v>
      </c>
      <c r="F22" s="59">
        <f t="shared" si="1"/>
        <v>0</v>
      </c>
      <c r="G22" s="58">
        <v>0</v>
      </c>
      <c r="H22" s="59">
        <f t="shared" si="2"/>
        <v>0</v>
      </c>
      <c r="I22" s="58">
        <v>1</v>
      </c>
      <c r="J22" s="121">
        <f t="shared" si="3"/>
        <v>397.82</v>
      </c>
    </row>
    <row r="23" spans="1:10" ht="12.75">
      <c r="A23" s="55"/>
      <c r="B23" s="131"/>
      <c r="C23" s="60"/>
      <c r="D23" s="57"/>
      <c r="E23" s="58"/>
      <c r="F23" s="59"/>
      <c r="G23" s="58"/>
      <c r="H23" s="59"/>
      <c r="I23" s="58"/>
      <c r="J23" s="121"/>
    </row>
    <row r="24" spans="1:10" ht="12.75">
      <c r="A24" s="62"/>
      <c r="B24" s="61"/>
      <c r="C24" s="60">
        <v>100</v>
      </c>
      <c r="D24" s="63">
        <f>SUM(D17:D22)</f>
        <v>67718.97</v>
      </c>
      <c r="E24" s="64">
        <f>F24/D25*100</f>
        <v>36.14</v>
      </c>
      <c r="F24" s="59">
        <f>SUM(F17:F22)</f>
        <v>24470.88</v>
      </c>
      <c r="G24" s="64">
        <f>H24/D25*100</f>
        <v>37.35</v>
      </c>
      <c r="H24" s="59">
        <f>SUM(H17:H22)</f>
        <v>25291.21</v>
      </c>
      <c r="I24" s="64">
        <f>J24/D25*100</f>
        <v>26.52</v>
      </c>
      <c r="J24" s="121">
        <f>SUM(J17:J22)</f>
        <v>17956.89</v>
      </c>
    </row>
    <row r="25" spans="1:10" ht="13.5" thickBot="1">
      <c r="A25" s="65"/>
      <c r="B25" s="66"/>
      <c r="C25" s="67">
        <f>C24</f>
        <v>100</v>
      </c>
      <c r="D25" s="68">
        <f>D24</f>
        <v>67718.97</v>
      </c>
      <c r="E25" s="69">
        <f>E24</f>
        <v>36.14</v>
      </c>
      <c r="F25" s="70">
        <f>F24</f>
        <v>24470.88</v>
      </c>
      <c r="G25" s="69">
        <f>G24+E25</f>
        <v>73.49</v>
      </c>
      <c r="H25" s="70">
        <f>F25+H24</f>
        <v>49762.09</v>
      </c>
      <c r="I25" s="69">
        <v>100</v>
      </c>
      <c r="J25" s="122">
        <f>D24</f>
        <v>67718.97</v>
      </c>
    </row>
    <row r="26" spans="1:8" ht="12.75">
      <c r="A26" s="37"/>
      <c r="B26" s="37"/>
      <c r="C26" s="83"/>
      <c r="D26" s="84"/>
      <c r="E26" s="85"/>
      <c r="F26" s="39"/>
      <c r="G26" s="85"/>
      <c r="H26" s="39"/>
    </row>
    <row r="27" spans="1:8" ht="12.75">
      <c r="A27" s="37"/>
      <c r="B27" s="37"/>
      <c r="C27" s="83"/>
      <c r="D27" s="84"/>
      <c r="E27" s="85"/>
      <c r="F27" s="39"/>
      <c r="G27" s="85"/>
      <c r="H27" s="39"/>
    </row>
    <row r="28" spans="1:8" ht="12.75">
      <c r="A28" s="71"/>
      <c r="B28" s="71"/>
      <c r="C28" s="71"/>
      <c r="D28" s="71"/>
      <c r="E28" s="72"/>
      <c r="F28" s="73"/>
      <c r="G28" s="74"/>
      <c r="H28" s="75"/>
    </row>
    <row r="29" spans="1:8" ht="12.75">
      <c r="A29" s="71"/>
      <c r="B29" s="71"/>
      <c r="C29" s="71"/>
      <c r="D29" s="71"/>
      <c r="E29" s="77" t="s">
        <v>35</v>
      </c>
      <c r="F29" s="73"/>
      <c r="G29" s="74"/>
      <c r="H29" s="75"/>
    </row>
    <row r="30" spans="1:8" ht="12.75">
      <c r="A30" s="71"/>
      <c r="B30" s="71"/>
      <c r="C30" s="71"/>
      <c r="D30" s="71"/>
      <c r="E30" s="247" t="str">
        <f>Orçamento!$C$44</f>
        <v>Diego Mesquita Ribeiro</v>
      </c>
      <c r="F30" s="247"/>
      <c r="G30" s="247"/>
      <c r="H30" s="77"/>
    </row>
    <row r="31" spans="1:8" ht="12.75">
      <c r="A31" s="71"/>
      <c r="B31" s="71"/>
      <c r="C31" s="71"/>
      <c r="D31" s="71"/>
      <c r="E31" s="248" t="str">
        <f>Orçamento!$C$45</f>
        <v>Eng° Resp. - CREA-SC 172393-2</v>
      </c>
      <c r="F31" s="248"/>
      <c r="G31" s="248"/>
      <c r="H31" s="82"/>
    </row>
    <row r="32" spans="1:8" ht="12.75">
      <c r="A32" s="71"/>
      <c r="B32" s="71"/>
      <c r="C32" s="71"/>
      <c r="D32" s="71"/>
      <c r="E32" s="72"/>
      <c r="F32" s="73"/>
      <c r="G32" s="74"/>
      <c r="H32" s="81"/>
    </row>
    <row r="33" spans="1:8" ht="12.75">
      <c r="A33" s="71"/>
      <c r="B33" s="71"/>
      <c r="C33" s="71"/>
      <c r="D33" s="71"/>
      <c r="E33" s="72"/>
      <c r="F33" s="73"/>
      <c r="G33" s="74"/>
      <c r="H33" s="75"/>
    </row>
  </sheetData>
  <sheetProtection/>
  <mergeCells count="19">
    <mergeCell ref="E30:G30"/>
    <mergeCell ref="E31:G31"/>
    <mergeCell ref="I14:J14"/>
    <mergeCell ref="A7:J8"/>
    <mergeCell ref="E14:F14"/>
    <mergeCell ref="G14:H14"/>
    <mergeCell ref="E13:J13"/>
    <mergeCell ref="E10:J10"/>
    <mergeCell ref="E9:J9"/>
    <mergeCell ref="A6:J6"/>
    <mergeCell ref="A9:D9"/>
    <mergeCell ref="A10:D10"/>
    <mergeCell ref="A11:D11"/>
    <mergeCell ref="A1:J1"/>
    <mergeCell ref="A2:J2"/>
    <mergeCell ref="A3:J3"/>
    <mergeCell ref="A4:J4"/>
    <mergeCell ref="A5:J5"/>
    <mergeCell ref="E11:J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M11" sqref="M10:M11"/>
    </sheetView>
  </sheetViews>
  <sheetFormatPr defaultColWidth="9.140625" defaultRowHeight="12.75"/>
  <cols>
    <col min="3" max="3" width="32.7109375" style="0" customWidth="1"/>
  </cols>
  <sheetData>
    <row r="1" spans="1:8" ht="34.5" thickBot="1">
      <c r="A1" s="266" t="s">
        <v>56</v>
      </c>
      <c r="B1" s="267" t="s">
        <v>70</v>
      </c>
      <c r="C1" s="268" t="s">
        <v>85</v>
      </c>
      <c r="D1" s="267" t="s">
        <v>8</v>
      </c>
      <c r="E1" s="269"/>
      <c r="F1" s="270">
        <v>0</v>
      </c>
      <c r="G1" s="271">
        <f>SUM(G2:G12)</f>
        <v>2722.49</v>
      </c>
      <c r="H1" s="272"/>
    </row>
    <row r="2" spans="1:8" ht="22.5">
      <c r="A2" s="136" t="s">
        <v>73</v>
      </c>
      <c r="B2" s="137" t="s">
        <v>77</v>
      </c>
      <c r="C2" s="138" t="s">
        <v>59</v>
      </c>
      <c r="D2" s="139" t="s">
        <v>72</v>
      </c>
      <c r="E2" s="140">
        <v>1</v>
      </c>
      <c r="F2" s="141">
        <v>533.13</v>
      </c>
      <c r="G2" s="142">
        <f>E2*F2</f>
        <v>533.13</v>
      </c>
      <c r="H2" s="272"/>
    </row>
    <row r="3" spans="1:8" ht="12.75">
      <c r="A3" s="143" t="s">
        <v>73</v>
      </c>
      <c r="B3" s="144" t="s">
        <v>78</v>
      </c>
      <c r="C3" s="138" t="s">
        <v>60</v>
      </c>
      <c r="D3" s="145" t="s">
        <v>75</v>
      </c>
      <c r="E3" s="146">
        <v>4</v>
      </c>
      <c r="F3" s="147">
        <v>23.98</v>
      </c>
      <c r="G3" s="273">
        <f aca="true" t="shared" si="0" ref="G3:G11">E3*F3</f>
        <v>95.92</v>
      </c>
      <c r="H3" s="272"/>
    </row>
    <row r="4" spans="1:8" ht="33.75">
      <c r="A4" s="143" t="s">
        <v>71</v>
      </c>
      <c r="B4" s="144" t="s">
        <v>79</v>
      </c>
      <c r="C4" s="138" t="s">
        <v>61</v>
      </c>
      <c r="D4" s="145" t="s">
        <v>84</v>
      </c>
      <c r="E4" s="146">
        <v>15</v>
      </c>
      <c r="F4" s="147">
        <v>60</v>
      </c>
      <c r="G4" s="273">
        <f t="shared" si="0"/>
        <v>900</v>
      </c>
      <c r="H4" s="272"/>
    </row>
    <row r="5" spans="1:8" ht="22.5">
      <c r="A5" s="148" t="s">
        <v>73</v>
      </c>
      <c r="B5" s="149" t="s">
        <v>80</v>
      </c>
      <c r="C5" s="138" t="s">
        <v>62</v>
      </c>
      <c r="D5" s="150" t="s">
        <v>75</v>
      </c>
      <c r="E5" s="151">
        <v>4</v>
      </c>
      <c r="F5" s="152">
        <v>24.43</v>
      </c>
      <c r="G5" s="273">
        <f t="shared" si="0"/>
        <v>97.72</v>
      </c>
      <c r="H5" s="272"/>
    </row>
    <row r="6" spans="1:8" ht="22.5">
      <c r="A6" s="148" t="s">
        <v>73</v>
      </c>
      <c r="B6" s="274" t="s">
        <v>81</v>
      </c>
      <c r="C6" s="138" t="s">
        <v>63</v>
      </c>
      <c r="D6" s="145" t="s">
        <v>75</v>
      </c>
      <c r="E6" s="275">
        <v>1.5</v>
      </c>
      <c r="F6" s="147">
        <v>22.23</v>
      </c>
      <c r="G6" s="273">
        <f t="shared" si="0"/>
        <v>33.35</v>
      </c>
      <c r="H6" s="272"/>
    </row>
    <row r="7" spans="1:8" ht="12.75">
      <c r="A7" s="136" t="s">
        <v>73</v>
      </c>
      <c r="B7" s="137" t="s">
        <v>74</v>
      </c>
      <c r="C7" s="138" t="s">
        <v>64</v>
      </c>
      <c r="D7" s="139" t="s">
        <v>75</v>
      </c>
      <c r="E7" s="140">
        <v>4</v>
      </c>
      <c r="F7" s="141">
        <v>24.14</v>
      </c>
      <c r="G7" s="273">
        <f t="shared" si="0"/>
        <v>96.56</v>
      </c>
      <c r="H7" s="272"/>
    </row>
    <row r="8" spans="1:8" ht="12.75">
      <c r="A8" s="143" t="s">
        <v>73</v>
      </c>
      <c r="B8" s="144" t="s">
        <v>76</v>
      </c>
      <c r="C8" s="138" t="s">
        <v>65</v>
      </c>
      <c r="D8" s="145" t="s">
        <v>75</v>
      </c>
      <c r="E8" s="146">
        <v>8</v>
      </c>
      <c r="F8" s="147">
        <v>18.05</v>
      </c>
      <c r="G8" s="273">
        <f t="shared" si="0"/>
        <v>144.4</v>
      </c>
      <c r="H8" s="272"/>
    </row>
    <row r="9" spans="1:8" ht="45">
      <c r="A9" s="276" t="s">
        <v>73</v>
      </c>
      <c r="B9" s="274" t="s">
        <v>82</v>
      </c>
      <c r="C9" s="138" t="s">
        <v>66</v>
      </c>
      <c r="D9" s="145" t="s">
        <v>88</v>
      </c>
      <c r="E9" s="275">
        <v>5</v>
      </c>
      <c r="F9" s="147">
        <v>1.53</v>
      </c>
      <c r="G9" s="273">
        <f t="shared" si="0"/>
        <v>7.65</v>
      </c>
      <c r="H9" s="272"/>
    </row>
    <row r="10" spans="1:8" ht="12.75">
      <c r="A10" s="277" t="s">
        <v>73</v>
      </c>
      <c r="B10" s="278" t="s">
        <v>90</v>
      </c>
      <c r="C10" s="138" t="s">
        <v>67</v>
      </c>
      <c r="D10" s="150" t="s">
        <v>87</v>
      </c>
      <c r="E10" s="279">
        <v>50</v>
      </c>
      <c r="F10" s="152">
        <v>10.71</v>
      </c>
      <c r="G10" s="273">
        <f t="shared" si="0"/>
        <v>535.5</v>
      </c>
      <c r="H10" s="272"/>
    </row>
    <row r="11" spans="1:8" ht="12.75">
      <c r="A11" s="276" t="s">
        <v>71</v>
      </c>
      <c r="B11" s="274" t="s">
        <v>83</v>
      </c>
      <c r="C11" s="138" t="s">
        <v>68</v>
      </c>
      <c r="D11" s="145" t="s">
        <v>87</v>
      </c>
      <c r="E11" s="275">
        <v>25</v>
      </c>
      <c r="F11" s="147">
        <v>10.18</v>
      </c>
      <c r="G11" s="273">
        <f t="shared" si="0"/>
        <v>254.5</v>
      </c>
      <c r="H11" s="272"/>
    </row>
    <row r="12" spans="1:8" ht="22.5">
      <c r="A12" s="276" t="s">
        <v>71</v>
      </c>
      <c r="B12" s="280" t="s">
        <v>86</v>
      </c>
      <c r="C12" s="281" t="s">
        <v>69</v>
      </c>
      <c r="D12" s="282" t="s">
        <v>87</v>
      </c>
      <c r="E12" s="283">
        <v>1</v>
      </c>
      <c r="F12" s="284">
        <v>23.76</v>
      </c>
      <c r="G12" s="285">
        <f>E12*F12</f>
        <v>23.76</v>
      </c>
      <c r="H12" s="272"/>
    </row>
    <row r="15" spans="1:7" ht="23.25" thickBot="1">
      <c r="A15" s="123" t="s">
        <v>56</v>
      </c>
      <c r="B15" s="124" t="s">
        <v>92</v>
      </c>
      <c r="C15" s="125" t="s">
        <v>93</v>
      </c>
      <c r="D15" s="124" t="s">
        <v>8</v>
      </c>
      <c r="E15" s="126">
        <v>1</v>
      </c>
      <c r="F15" s="127">
        <v>0</v>
      </c>
      <c r="G15" s="128">
        <f>SUM(G16:G19)</f>
        <v>121.86</v>
      </c>
    </row>
    <row r="16" spans="1:7" ht="33.75">
      <c r="A16" s="136" t="s">
        <v>73</v>
      </c>
      <c r="B16" s="137" t="s">
        <v>94</v>
      </c>
      <c r="C16" s="138" t="s">
        <v>96</v>
      </c>
      <c r="D16" s="139" t="s">
        <v>95</v>
      </c>
      <c r="E16" s="140">
        <v>6.66</v>
      </c>
      <c r="F16" s="141">
        <v>14.22</v>
      </c>
      <c r="G16" s="142">
        <f>E16*F16</f>
        <v>94.71</v>
      </c>
    </row>
    <row r="17" spans="1:7" ht="45">
      <c r="A17" s="143" t="s">
        <v>73</v>
      </c>
      <c r="B17" s="144" t="s">
        <v>97</v>
      </c>
      <c r="C17" s="138" t="s">
        <v>98</v>
      </c>
      <c r="D17" s="145" t="s">
        <v>95</v>
      </c>
      <c r="E17" s="146">
        <v>1</v>
      </c>
      <c r="F17" s="147">
        <v>12.25</v>
      </c>
      <c r="G17" s="142">
        <f>E17*F17</f>
        <v>12.25</v>
      </c>
    </row>
    <row r="18" spans="1:7" ht="22.5">
      <c r="A18" s="143" t="s">
        <v>71</v>
      </c>
      <c r="B18" s="144" t="s">
        <v>99</v>
      </c>
      <c r="C18" s="138" t="s">
        <v>100</v>
      </c>
      <c r="D18" s="145" t="s">
        <v>87</v>
      </c>
      <c r="E18" s="146">
        <v>0.1</v>
      </c>
      <c r="F18" s="147">
        <v>26.81</v>
      </c>
      <c r="G18" s="142">
        <f>E18*F18</f>
        <v>2.68</v>
      </c>
    </row>
    <row r="19" spans="1:7" ht="22.5">
      <c r="A19" s="148" t="s">
        <v>73</v>
      </c>
      <c r="B19" s="149" t="s">
        <v>80</v>
      </c>
      <c r="C19" s="138" t="s">
        <v>62</v>
      </c>
      <c r="D19" s="150" t="s">
        <v>75</v>
      </c>
      <c r="E19" s="151">
        <v>0.5</v>
      </c>
      <c r="F19" s="152">
        <v>24.43</v>
      </c>
      <c r="G19" s="142">
        <f>E19*F19</f>
        <v>12.22</v>
      </c>
    </row>
    <row r="22" spans="1:7" ht="23.25" thickBot="1">
      <c r="A22" s="123" t="s">
        <v>56</v>
      </c>
      <c r="B22" s="124" t="s">
        <v>103</v>
      </c>
      <c r="C22" s="125" t="s">
        <v>93</v>
      </c>
      <c r="D22" s="124" t="s">
        <v>8</v>
      </c>
      <c r="E22" s="126">
        <v>1</v>
      </c>
      <c r="F22" s="127">
        <v>0</v>
      </c>
      <c r="G22" s="128">
        <f>SUM(G23:G26)</f>
        <v>121.86</v>
      </c>
    </row>
    <row r="23" spans="1:7" ht="33.75">
      <c r="A23" s="136" t="s">
        <v>73</v>
      </c>
      <c r="B23" s="137" t="s">
        <v>94</v>
      </c>
      <c r="C23" s="138" t="s">
        <v>96</v>
      </c>
      <c r="D23" s="139" t="s">
        <v>95</v>
      </c>
      <c r="E23" s="140">
        <v>6.66</v>
      </c>
      <c r="F23" s="141">
        <v>14.22</v>
      </c>
      <c r="G23" s="142">
        <f>E23*F23</f>
        <v>94.71</v>
      </c>
    </row>
    <row r="24" spans="1:7" ht="45">
      <c r="A24" s="143" t="s">
        <v>73</v>
      </c>
      <c r="B24" s="144" t="s">
        <v>97</v>
      </c>
      <c r="C24" s="138" t="s">
        <v>98</v>
      </c>
      <c r="D24" s="145" t="s">
        <v>95</v>
      </c>
      <c r="E24" s="146">
        <v>1</v>
      </c>
      <c r="F24" s="147">
        <v>12.25</v>
      </c>
      <c r="G24" s="142">
        <f>E24*F24</f>
        <v>12.25</v>
      </c>
    </row>
    <row r="25" spans="1:7" ht="22.5">
      <c r="A25" s="143" t="s">
        <v>71</v>
      </c>
      <c r="B25" s="144" t="s">
        <v>99</v>
      </c>
      <c r="C25" s="138" t="s">
        <v>100</v>
      </c>
      <c r="D25" s="145" t="s">
        <v>87</v>
      </c>
      <c r="E25" s="146">
        <v>0.1</v>
      </c>
      <c r="F25" s="147">
        <v>26.81</v>
      </c>
      <c r="G25" s="142">
        <f>E25*F25</f>
        <v>2.68</v>
      </c>
    </row>
    <row r="26" spans="1:7" ht="22.5">
      <c r="A26" s="148" t="s">
        <v>73</v>
      </c>
      <c r="B26" s="149" t="s">
        <v>80</v>
      </c>
      <c r="C26" s="138" t="s">
        <v>62</v>
      </c>
      <c r="D26" s="150" t="s">
        <v>75</v>
      </c>
      <c r="E26" s="151">
        <v>0.5</v>
      </c>
      <c r="F26" s="152">
        <v>24.43</v>
      </c>
      <c r="G26" s="142">
        <f>E26*F26</f>
        <v>12.22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Ismael Silva Pereira</cp:lastModifiedBy>
  <cp:lastPrinted>2023-08-21T21:34:30Z</cp:lastPrinted>
  <dcterms:created xsi:type="dcterms:W3CDTF">1997-01-10T22:22:50Z</dcterms:created>
  <dcterms:modified xsi:type="dcterms:W3CDTF">2023-08-21T21:45:02Z</dcterms:modified>
  <cp:category/>
  <cp:version/>
  <cp:contentType/>
  <cp:contentStatus/>
</cp:coreProperties>
</file>